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61" windowWidth="19500" windowHeight="8790" tabRatio="731" activeTab="0"/>
  </bookViews>
  <sheets>
    <sheet name="реєстр дог." sheetId="1" r:id="rId1"/>
  </sheets>
  <definedNames>
    <definedName name="Z_53C384F5_305C_4044_BF4E_68EA8D87FA83_.wvu.Rows" localSheetId="0" hidden="1">'реєстр дог.'!#REF!,'реєстр дог.'!#REF!,'реєстр дог.'!#REF!,'реєстр дог.'!#REF!,'реєстр дог.'!#REF!,'реєстр дог.'!#REF!</definedName>
    <definedName name="Z_D482EC22_DB69_4CDE_879F_919B824F028B_.wvu.Rows" localSheetId="0" hidden="1">'реєстр дог.'!#REF!,'реєстр дог.'!#REF!,'реєстр дог.'!#REF!,'реєстр дог.'!#REF!,'реєстр дог.'!#REF!,'реєстр дог.'!#REF!,'реєстр дог.'!#REF!</definedName>
    <definedName name="_xlnm.Print_Area" localSheetId="0">'реєстр дог.'!$A$1:$M$217</definedName>
  </definedNames>
  <calcPr fullCalcOnLoad="1" refMode="R1C1"/>
</workbook>
</file>

<file path=xl/sharedStrings.xml><?xml version="1.0" encoding="utf-8"?>
<sst xmlns="http://schemas.openxmlformats.org/spreadsheetml/2006/main" count="925" uniqueCount="331">
  <si>
    <t>Предмет договору</t>
  </si>
  <si>
    <t>Код за ЄДРПОУ</t>
  </si>
  <si>
    <t>7</t>
  </si>
  <si>
    <t>8</t>
  </si>
  <si>
    <t>З ким укладено угоду (код за ЄДРПОУ)</t>
  </si>
  <si>
    <t>КЕКВ</t>
  </si>
  <si>
    <t>Дата реєстрації в органі Держказначейства</t>
  </si>
  <si>
    <t>03341397</t>
  </si>
  <si>
    <t>РЕЄСТР</t>
  </si>
  <si>
    <t>№   п/п</t>
  </si>
  <si>
    <t>Дата</t>
  </si>
  <si>
    <t xml:space="preserve">Дані зобов'язання                        </t>
  </si>
  <si>
    <t>Номер документу</t>
  </si>
  <si>
    <t>Термін дії угоди</t>
  </si>
  <si>
    <t>Сума зобов'язання (грн.)</t>
  </si>
  <si>
    <t>розподіл природного газу</t>
  </si>
  <si>
    <t>ТОВ "ДНІПРОПЕТРОВСЬКГАЗ ЗБУТ"</t>
  </si>
  <si>
    <t>39572642</t>
  </si>
  <si>
    <t>утримання зони відпочинку біля води/пляжу</t>
  </si>
  <si>
    <t>03341316</t>
  </si>
  <si>
    <t>послуги з централізованого водопостачання та водовідведення</t>
  </si>
  <si>
    <t>послуги з утримання підземного переходу (лот№4)</t>
  </si>
  <si>
    <t>ТОВ "АВТОРЕМПОБУТБУД"</t>
  </si>
  <si>
    <t>24235788</t>
  </si>
  <si>
    <t>послуги з утримання зупиночних павільйонів</t>
  </si>
  <si>
    <t>послуги з прибирання та підмітання вулиць (послуги з утримання дитячих та спортивних майданчиків)</t>
  </si>
  <si>
    <t>постачання природного газу</t>
  </si>
  <si>
    <t>42082379</t>
  </si>
  <si>
    <t>Послуги з утримання громадської вбиральні</t>
  </si>
  <si>
    <t>дод.уг. №5</t>
  </si>
  <si>
    <t>дод.уг. №4</t>
  </si>
  <si>
    <t>Тендерна процедура закупівлі*</t>
  </si>
  <si>
    <t>ДК 021(cpv-код)*</t>
  </si>
  <si>
    <t>ПДВ (грн.)</t>
  </si>
  <si>
    <t>так</t>
  </si>
  <si>
    <t>90610000-6</t>
  </si>
  <si>
    <t>09310000-5</t>
  </si>
  <si>
    <t>ні</t>
  </si>
  <si>
    <t>65210000-8</t>
  </si>
  <si>
    <t>09120000-6</t>
  </si>
  <si>
    <t>АТ "КРИВОРІЖГАЗ"</t>
  </si>
  <si>
    <t>50530000-9</t>
  </si>
  <si>
    <t>КП "Кривбасводоканал"</t>
  </si>
  <si>
    <t>ФОП Чайко Інна Григорівна</t>
  </si>
  <si>
    <t>2471614705</t>
  </si>
  <si>
    <t xml:space="preserve">послуги з утримання підземного переходу </t>
  </si>
  <si>
    <t>23359034</t>
  </si>
  <si>
    <t>х</t>
  </si>
  <si>
    <t>дод.уг. №3</t>
  </si>
  <si>
    <t>послуги з утримання дитячих та спортивних майданчиків</t>
  </si>
  <si>
    <t>ФОП  Мухіна О.В.</t>
  </si>
  <si>
    <t>2632007449</t>
  </si>
  <si>
    <t xml:space="preserve">Послуги з прибирання снігу </t>
  </si>
  <si>
    <t>90620000-9</t>
  </si>
  <si>
    <t>Послуги з прибирання льоду ( послуги з посипання протиожеледними сумішами )</t>
  </si>
  <si>
    <t>421240-1</t>
  </si>
  <si>
    <t>ТОВ "ДНІПРОВСЬКІ ЕНЕРГЕТИЧНІ ПОСЛУГИ"</t>
  </si>
  <si>
    <t>електрична енергія</t>
  </si>
  <si>
    <t>41ЕВ497-385-21</t>
  </si>
  <si>
    <t>№32А501-466-21</t>
  </si>
  <si>
    <t>технічне обслуговування газопостачання на об'єкті за адресою вул.Свято-Миколаївська,45</t>
  </si>
  <si>
    <t>послуги з прибирання та підмітання вулиць (послуги з утримання територій загального користування)</t>
  </si>
  <si>
    <t>90511300-5</t>
  </si>
  <si>
    <t>утилізація /видалення сміття та поводження із сміттям ( послуги із збирання розкиданого сміття за визнач. адрес.)</t>
  </si>
  <si>
    <t>38А501-1403-21</t>
  </si>
  <si>
    <t>38А501-1402-21</t>
  </si>
  <si>
    <t>Відновлення газопостачання шляхом відкриття вимикаючого пристрою та розпломбуванням д-р до 50 мм, на об`єкті за адресою вул.Свято-Миколаївська,45</t>
  </si>
  <si>
    <t>Припинення газопостачання шляхом перекриття вимикаючого пристрою та опломбуванням  д-р до 50 мм, на об`єкті за адресою вул.Свято-Миколаївська,45</t>
  </si>
  <si>
    <t>400240Р21</t>
  </si>
  <si>
    <t>АТ " ДТЕК ДНІПРОВСЬКІ ЕЛЕКТРОМЕРЕЖІ"</t>
  </si>
  <si>
    <t>розподіл електричної енергії</t>
  </si>
  <si>
    <t>65310000-9</t>
  </si>
  <si>
    <t>42AB501-11698-20</t>
  </si>
  <si>
    <t xml:space="preserve">послуги з централізованого водопостачання </t>
  </si>
  <si>
    <t xml:space="preserve">             зобов"язань розпорядників коштів бюджету взятих у 2021 році</t>
  </si>
  <si>
    <t>65110000-7</t>
  </si>
  <si>
    <t>90430000-0</t>
  </si>
  <si>
    <t>Послуги з прибирання та підмітання вулиць (утримання дит. та спорт.  Майданчиків на території Центрально-Міського району)</t>
  </si>
  <si>
    <t>Послуги з прибирання та підмітання вулиць (утримання зупиночних павільйонів на території Центрально-Міського району)</t>
  </si>
  <si>
    <t>Послуги з прибирання та підмітання вулиць (утримання зони відпочинку біля води/пляжу в парку культури і відпочинку ім. Ф. Мершавцева)</t>
  </si>
  <si>
    <t>Послуги з утримання громадської вбиральні в парку культури і відпочинку ім. Ф.Мершавцева</t>
  </si>
  <si>
    <t>утримання</t>
  </si>
  <si>
    <t xml:space="preserve">ФОП Ворошилова </t>
  </si>
  <si>
    <t xml:space="preserve">дод угода №4 </t>
  </si>
  <si>
    <t>дод угода №3</t>
  </si>
  <si>
    <t>дод угода №2</t>
  </si>
  <si>
    <t>50510000-3</t>
  </si>
  <si>
    <t>ФОП Головко Ю.А.</t>
  </si>
  <si>
    <t>Послуги з ремонту та тех обслуг. Фонтану у сквері який розташований на розі просп. Поштовому та вул. Свято-Миколаївській</t>
  </si>
  <si>
    <t>Послуги з ремонту та тех обслуг. Фонтану у парку культури та відпочинку ім. Ф. Мершавцева</t>
  </si>
  <si>
    <t>3087715779</t>
  </si>
  <si>
    <t>45230000-8</t>
  </si>
  <si>
    <t>Встановлення дорожніх знаків</t>
  </si>
  <si>
    <t>3287913163</t>
  </si>
  <si>
    <t>ФОП Мухіна О.В.</t>
  </si>
  <si>
    <t>дод угода №5</t>
  </si>
  <si>
    <t>Припининня газопостачяння шляхом перекриття вимикаючого пристрою та опломбування на об`єкті вул. Свято-Миколаївська,45</t>
  </si>
  <si>
    <t>Відновлення газопостачяння шляхом відкриття вимикаючого пристрою та розпломбування на об`єкті вул. Свято-Миколаївська,45</t>
  </si>
  <si>
    <t>38А501-4427-21</t>
  </si>
  <si>
    <t>38А501-4428-21</t>
  </si>
  <si>
    <t>дод.уг. №6</t>
  </si>
  <si>
    <t>ДУ "Дніпропетровський ОЛЦ" МОЗ України</t>
  </si>
  <si>
    <t>38431598</t>
  </si>
  <si>
    <t>взяття та лаб. Дослідження проб води у парку ім. Ф.Мершавцева</t>
  </si>
  <si>
    <t>85140000-2</t>
  </si>
  <si>
    <t>ТОВ "ЕКОСПЕЦТРАНС"</t>
  </si>
  <si>
    <t>33265283</t>
  </si>
  <si>
    <t>послуги з ліквідації несанкц. Сміттезвалищ</t>
  </si>
  <si>
    <t>90510000-5</t>
  </si>
  <si>
    <t>13/1</t>
  </si>
  <si>
    <t>КП "АРМС на воді"</t>
  </si>
  <si>
    <t>26138718</t>
  </si>
  <si>
    <t>Аварійно-рятувальне обслуговування на воді.</t>
  </si>
  <si>
    <t>38А501-6689-21</t>
  </si>
  <si>
    <t>38А501-6690-21</t>
  </si>
  <si>
    <t>1 (зміна реквізитів замовника)</t>
  </si>
  <si>
    <t>посл.з  поточ. рем. дит. майд. на вул. Старовокзальна ,буд.41</t>
  </si>
  <si>
    <t>посл. з поточ. рем. дит. майданчика на вул. Українська,1</t>
  </si>
  <si>
    <t>посл. з поточ. рем. дит. майд. у скверi на вул. П.Калнишевського</t>
  </si>
  <si>
    <t>.</t>
  </si>
  <si>
    <t>50870000-4</t>
  </si>
  <si>
    <t>послуги з поточ. ремонт дит.майд на вул. Петра Калнишевського 19а</t>
  </si>
  <si>
    <t>послуги з поточ. ремонт дит.майд на пр.Миру,3</t>
  </si>
  <si>
    <t>92520000-2</t>
  </si>
  <si>
    <t>послуги з поточ. ремонту Братської могили радян.воїнів-визволит.м Кр.Рогу Вічний вогонь на вул. Св.-Миколаївській,45</t>
  </si>
  <si>
    <t>Управління з питань благоустрою та житлової політики виконавчого комітету Центрально-Міської районної у місті ради</t>
  </si>
  <si>
    <t>послуги з поточ. ремонт дит.майд на вул Чумацька</t>
  </si>
  <si>
    <t>послуги з поточ. ремонт дит.майд на вул Трубецького, навпроти буд 48</t>
  </si>
  <si>
    <t>послуги з поточ. ремонт дит.майд на вул Туполєва, біля буд. 4а,</t>
  </si>
  <si>
    <t>послуги з поточ. ремонт дит.майд у парку Ю.Гагаріна</t>
  </si>
  <si>
    <t>ТОВ  "АГЕНСТВО БЕЗПЕКИ "КАМРАТ"</t>
  </si>
  <si>
    <t>40818531</t>
  </si>
  <si>
    <t>79710000-4</t>
  </si>
  <si>
    <t xml:space="preserve">поточний ремонт дит майданч. на вул. Горького,5 </t>
  </si>
  <si>
    <t xml:space="preserve"> поточний ремонт дит майданч. на перехресті вул. Камчатської та вул. Лозуватської</t>
  </si>
  <si>
    <t>поточний ремонт дит майданч. на вул. Радості</t>
  </si>
  <si>
    <t xml:space="preserve">поточний ремонт дит майданч. на вул. Брянській, 53 </t>
  </si>
  <si>
    <t>поточний ремонт дит майданч. на вул. Старовокзальна, буд. 6</t>
  </si>
  <si>
    <t>126 ПР</t>
  </si>
  <si>
    <t>КП "Парковка та реклама"</t>
  </si>
  <si>
    <t>34811376</t>
  </si>
  <si>
    <t>Внесення змін до затвердженої схеми орг. Дорож. Руху транзитних вантажних транспортних засобів</t>
  </si>
  <si>
    <t xml:space="preserve">Послуги з поточного ремонту пам`ятника Т.Г. Шевченко на пр-ті Поштовому  </t>
  </si>
  <si>
    <t>Послуги з поточного ремонту зони відпочинку біля води з благоустроєм у парку культури і відпочинку ім. Федора Мершавцева</t>
  </si>
  <si>
    <t>45112720-8</t>
  </si>
  <si>
    <t>Поточний ремонт дитячого майданчика на вул.Кюрі</t>
  </si>
  <si>
    <t>ТОВ "УКРТЕМП"</t>
  </si>
  <si>
    <t>39149658</t>
  </si>
  <si>
    <t>14210000-6</t>
  </si>
  <si>
    <t>Придбання гравію, піску</t>
  </si>
  <si>
    <t>Послуги з охорони підземного переходу на вул. Лермонтова</t>
  </si>
  <si>
    <t>71320000-7</t>
  </si>
  <si>
    <t>Поточний ремонт дит майданч. на вул. Петра Калнишевського, буд. 17б</t>
  </si>
  <si>
    <t>Додаткова угода №1 (зміна реквізитів замовника)</t>
  </si>
  <si>
    <t>Додаткова угода №1/42АВ501-11698-20 (зміна реквізитів замовника)</t>
  </si>
  <si>
    <t>Додаткова угода №2/42АВ501-11698-20 (визначення цін відповідно до заяви приєднання)</t>
  </si>
  <si>
    <t>Додаткова угода №3/42АВ501-11698-20 (зміна реквізитів замовника)</t>
  </si>
  <si>
    <t>дод угода №6
(зменьшення суми договору)</t>
  </si>
  <si>
    <t>дод угода №7
(зміна реквізитів замовника)</t>
  </si>
  <si>
    <t>дод угода №9(зміна ціни за одиницю товару)</t>
  </si>
  <si>
    <t>Додаткова угода №ДУ-1/32А501-466-21 (зміна реквізитів замовника)</t>
  </si>
  <si>
    <t>Додаткова угода №2 (зміна реквізитів замовника)</t>
  </si>
  <si>
    <t>Додаткова угода №1 (зміна реквізитів виконавця)</t>
  </si>
  <si>
    <t>25.05.20221</t>
  </si>
  <si>
    <t xml:space="preserve"> послуги з ремонту і технічного обслуговування фонтану на просп. Поштовому</t>
  </si>
  <si>
    <t>ФОП Канібор О.О.</t>
  </si>
  <si>
    <t>Послуги з прибирання та підмітання вулиць (утримання дитячого майданчика "Ігровий комплекс "Ківі" )</t>
  </si>
  <si>
    <t>ТОВ "ЗНАКИ.УА"</t>
  </si>
  <si>
    <t>42760850</t>
  </si>
  <si>
    <t>34990000-3</t>
  </si>
  <si>
    <t>Послуги з прибирання та підмітання вулиць ( послуги з утримання підземного переходу на вул. Лермонтова)</t>
  </si>
  <si>
    <t>400240/1</t>
  </si>
  <si>
    <t>Лічильник електричної енергії</t>
  </si>
  <si>
    <t>ТОВ "Будівельно-торговельна компанія Фарес"</t>
  </si>
  <si>
    <t>25/08-21</t>
  </si>
  <si>
    <t>38550000-5</t>
  </si>
  <si>
    <t>31551028</t>
  </si>
  <si>
    <t>дод. Угода  №1 від 25.08.2021
(зменьшення вартості)</t>
  </si>
  <si>
    <t>дод. Угода  №1 від 25.08.2021
(зміна реквізитів продавця)</t>
  </si>
  <si>
    <t>ТОВ "Будконструкція"</t>
  </si>
  <si>
    <t>31735413</t>
  </si>
  <si>
    <t>дод. Угода  №1 від 25.08.2021
(зміна дати поставки товару)</t>
  </si>
  <si>
    <t>ПП "РЕМБУДКОМУНСЕРВІС"</t>
  </si>
  <si>
    <t>32547164</t>
  </si>
  <si>
    <t>44210000-5</t>
  </si>
  <si>
    <t>ФОП Єрополов Ю.П.</t>
  </si>
  <si>
    <t>3002322419</t>
  </si>
  <si>
    <t>Зупиночні павільйони з встановленням, до складу яких входять окремо встановлені дошки для об`яв (скло)</t>
  </si>
  <si>
    <t>Зупиночні павільйони з встановленням, до складу яких входять окремо встановлені дошки для об`яв(полікарбонат)</t>
  </si>
  <si>
    <t>400240-2</t>
  </si>
  <si>
    <t>ФОП МАЛОВ А.Є</t>
  </si>
  <si>
    <t>3053116493</t>
  </si>
  <si>
    <t>35120000-1</t>
  </si>
  <si>
    <t>43103860</t>
  </si>
  <si>
    <t>Елементи дитячого майданчика з встановленням</t>
  </si>
  <si>
    <t>ТОВ "СІВЕРСПОРТ"</t>
  </si>
  <si>
    <t>послуги з поточ. ремонт дит.майд на вул. Миколаївське шосе, буд.10</t>
  </si>
  <si>
    <t>послуги з поточ. ремонт дит.майд на вул. Миколаївське шосе, буд.14</t>
  </si>
  <si>
    <t xml:space="preserve">послуги з поточ. ремонт дит.майд біля будинку 32 у Військовому містечку-35 </t>
  </si>
  <si>
    <t xml:space="preserve">послуги з поточ. ремонт дит.майд на вул.Миколи Ходича між буд. 19 та 21  </t>
  </si>
  <si>
    <t>послуги з поточ. ремонту дит.майд Військове містечко -1 біля буд №7</t>
  </si>
  <si>
    <t>послуги з поточ. ремонту дит.майд на вул.Піхотинській. Біля буд. 14</t>
  </si>
  <si>
    <t>послуги з поточ. ремонту дит.майд на вул.Миколаївське шосе</t>
  </si>
  <si>
    <t>послуги з поточ. ремонту дит.майд на 
вул. Пушкіна 7</t>
  </si>
  <si>
    <t>послуги з поточ. ремонту дит.майд на вул. Каменедробильній</t>
  </si>
  <si>
    <t>послуги з поточ. ремонту дит.майд на мкр Всебратське -2</t>
  </si>
  <si>
    <t>ТОВ "Кривбасбудсервіс"</t>
  </si>
  <si>
    <t>30950303</t>
  </si>
  <si>
    <t>71630000-3</t>
  </si>
  <si>
    <t>Послуги з технічного огляду та випробувань обстеження,оцінки тех стану обєктів (тех.документація)</t>
  </si>
  <si>
    <t>Послуги  з прибирання та підмітання вулиць (Послуги з утримання підземного переходу на просп. Поштовому)</t>
  </si>
  <si>
    <t>ТОВ "АГЕНТСТВО БЕЗПЕКИ "КАМРАТ"</t>
  </si>
  <si>
    <t>Послуги з озорони на підземного переходу на пр-ті Поштовому</t>
  </si>
  <si>
    <t>додаткова угода №1( зменьшення суми договору)</t>
  </si>
  <si>
    <t>76/21</t>
  </si>
  <si>
    <t>71242000-6</t>
  </si>
  <si>
    <t xml:space="preserve">роботи з коригування прєктно-кошторисної документації по об'кту  "Капітальний ремонт пам`ятника Богдану Хмельницйькому"   </t>
  </si>
  <si>
    <t>ТОВ "ХІТ ЕНЕРГО"</t>
  </si>
  <si>
    <t>43077333</t>
  </si>
  <si>
    <t>44110000-4</t>
  </si>
  <si>
    <t>Придбання колектора з форсунками та стійками для фонтану (комплект) з встановленням</t>
  </si>
  <si>
    <t>Придбання та встановлення зупиночного павільйону</t>
  </si>
  <si>
    <t>ТОВ  "ЕЛЕКТРОН СЕРВІС"</t>
  </si>
  <si>
    <t>30168976</t>
  </si>
  <si>
    <t>Послуги доступу до мережі інтернет</t>
  </si>
  <si>
    <t>72410000-7</t>
  </si>
  <si>
    <t>послуги з поточ. ремонту пам`ятного знаку жертвам голодомору у сквері на вул. Лермонтова</t>
  </si>
  <si>
    <t>послуги з поточ. ремонту дит.майд у парку "Карачунівський"</t>
  </si>
  <si>
    <t>послуги  з поточ. ремонту дит.майд біля КЗ "Палац культури "Карачуни"</t>
  </si>
  <si>
    <t>послуги з поточ. ремонту дит.майд між буд. 45 на вул. Алмазній та буд.46 на вул.Ньютона</t>
  </si>
  <si>
    <t>послуги з поточ. ремонту дит.майд на вул. Миколаївське шосе(біля жит. буд 6 та 8)</t>
  </si>
  <si>
    <t>Регульоване , запобіжне , сигнальне та освітлювальне обладнання (дорожні знаки)</t>
  </si>
  <si>
    <t>3125013494</t>
  </si>
  <si>
    <t>дод. Угода  №2 від 25.08.2021
(зміна реквізитів замовника)</t>
  </si>
  <si>
    <t>Поставка товару-
зовнішня камера відеоспостереження</t>
  </si>
  <si>
    <t>послуги з поточ. ремонту дит.майд на вул. Бахчисарайська.5</t>
  </si>
  <si>
    <t>послуги з поточ. ремонту дит.майд у парку ім. Ф Мершавцева</t>
  </si>
  <si>
    <t>37530000-2</t>
  </si>
  <si>
    <t>дод. Угода №1 від 06.09.2021
(зміна реквізитів замовника)</t>
  </si>
  <si>
    <t>послуги з поточ. ремонту спорт майданчика на вул. Ньютона ,34</t>
  </si>
  <si>
    <t>послуги з поточ.ремонту спорт майданчика на вул. Ньютона ,46</t>
  </si>
  <si>
    <t>послуги з поточ. ремонту спорт майданчика на вул. Вчителів,2-3</t>
  </si>
  <si>
    <t xml:space="preserve">послуги з поточ. ремонту дит.майд на вул. Тополина,26 </t>
  </si>
  <si>
    <t xml:space="preserve">послуги з поточ. ремонту дит.майд на вул. Зорге,27 </t>
  </si>
  <si>
    <t>400240КР</t>
  </si>
  <si>
    <t>АТ "ДЕТЕК ДНІПРОПЕТРОВСЬКІ ЕЛЕКТРОМЕРЕЖІ"</t>
  </si>
  <si>
    <t xml:space="preserve">      </t>
  </si>
  <si>
    <t>Послуги з поточного ремонту пам`ятного знаку на честь 200 рокыв Уривому Рогу</t>
  </si>
  <si>
    <t>87/21</t>
  </si>
  <si>
    <t>89/21</t>
  </si>
  <si>
    <t>71240000-2</t>
  </si>
  <si>
    <t xml:space="preserve">Послуги з розробки ескізу пам"ятного знаку загиблим в Афганістані мешканцям Ц.-М. району </t>
  </si>
  <si>
    <t>Послуги з технічного обстеження,оцінки тех стану обєктів (тех.документація)</t>
  </si>
  <si>
    <t>ТОВ "НВК Криворіжелектромонтаж"</t>
  </si>
  <si>
    <t>39472860</t>
  </si>
  <si>
    <t xml:space="preserve">Послуги зі встановлення електричного обладнання (послуги з монтажу металевих новорічних конструкцій та світлових прикрас) </t>
  </si>
  <si>
    <t>51110000-6</t>
  </si>
  <si>
    <t>ФОП Тимчук Микола Григорович</t>
  </si>
  <si>
    <t>2208122538</t>
  </si>
  <si>
    <t>Послуги з поточного ремонту кованої фігури "Чарівний мульт-глобус"</t>
  </si>
  <si>
    <t>45450000-6</t>
  </si>
  <si>
    <t>ТОВ "ФОРСТОР ІНДАСТРІ"</t>
  </si>
  <si>
    <t>41922252</t>
  </si>
  <si>
    <t>Послуги з ремонту та тех. Обслуговування електричного і механічного устаткування будівель (ТО підйомників у підземному переході на вул. Лермонтова)</t>
  </si>
  <si>
    <t>50710000-5</t>
  </si>
  <si>
    <t>Додаткова угода №3 (зменьшення вартості договору)</t>
  </si>
  <si>
    <t>50230000-6</t>
  </si>
  <si>
    <t>Послуги з поточного ремонту зупиночного павільйону "сел. Авангард"</t>
  </si>
  <si>
    <t>Послуги з поточного ремонту зупиночного павільйону "АЗС" на вул. Окружній</t>
  </si>
  <si>
    <t>Зупиночний павільйон з встановленням, до складу якого входять окремо встановлена дошка для об`яв за адр. Вул. Свято-Миколаївська</t>
  </si>
  <si>
    <t>ТОВ "АСЕРВІС ПЛЮС"</t>
  </si>
  <si>
    <t>42175960</t>
  </si>
  <si>
    <t>Придбання комплекту обладнання для дитячого майданчика з встановленням)</t>
  </si>
  <si>
    <t>ФОП Тимчур М.Г.</t>
  </si>
  <si>
    <t>ФОП Лушов С.Ю.</t>
  </si>
  <si>
    <t>34920000-2</t>
  </si>
  <si>
    <t>Елементи благоустрою з встановленням (лавка паркова, урна металева)</t>
  </si>
  <si>
    <t>44910000</t>
  </si>
  <si>
    <t>3406709873</t>
  </si>
  <si>
    <t xml:space="preserve">Пам`ятний знак загиблим в Афганістані мешк. Центрально-Міського району </t>
  </si>
  <si>
    <t>ТОВ "ПРІМА-КР"</t>
  </si>
  <si>
    <t>34810750</t>
  </si>
  <si>
    <t>Послуги з технічної інвентаризації та паспортизації об`єктів благоустрою</t>
  </si>
  <si>
    <t>79990000-0</t>
  </si>
  <si>
    <t xml:space="preserve">Послуги з поточного ремонту зуп. пав-ну " пл. Визволення (магазин "Сільпо") </t>
  </si>
  <si>
    <t>Послуги з поточного ремонту зуп. пав-ну " "Вул. Рахманінова"</t>
  </si>
  <si>
    <t>Послуги з поточного ремонту зуп. пав-ну 
 "вул. Кобилянського" парна сторона</t>
  </si>
  <si>
    <t>Послуги з поточного ремонту Братської могили радянських воїнів -визволителів м. Кр. Рогу, "Скорботна мати" навул. Мартіна Шимановського</t>
  </si>
  <si>
    <t xml:space="preserve">Послуги з поточного ремонту бюста 
М.Ю. Лермонтова на
 вул. Лермонтова,9 </t>
  </si>
  <si>
    <t>Послуги з поточного ремонту пам`ятника О.Полю на пр-ті Поштовому</t>
  </si>
  <si>
    <t>Послуги з поточного  ремонту Братської могили радянських воїнів -визволителів м. Кр. Рогу, на вул. Неруди, Військове містечко-1</t>
  </si>
  <si>
    <t>ФОП Тимчур Микола Григорович</t>
  </si>
  <si>
    <t>450000002-7</t>
  </si>
  <si>
    <t>Послуги з поточного ремонту саркофагу у сквері біля Криворізької школи мистецтв</t>
  </si>
  <si>
    <t>Послуги з поточного ремонту зупиночного павільйону "мкр-н Всебратське-2"</t>
  </si>
  <si>
    <t>Додаткова угода №4/42АВ501-11698-20 (збільшення ціни)</t>
  </si>
  <si>
    <t>Послуги з поточного ремонту зупиночного павільйону " мкр-н Карачуни" на вул. Миколаївське шосе</t>
  </si>
  <si>
    <t>Послуги з поточного ремонту зупиночного павільйону "КЗ "Палац культури"Карачуни"</t>
  </si>
  <si>
    <t>Послуги з поточного ремонту підземного переходу на проспекті Поштовому</t>
  </si>
  <si>
    <t>Послуги з поточного ремонту зупиночного павільйону "пл. Визволення"</t>
  </si>
  <si>
    <t>Додаткова угода №5 (зменьшення вартості договору)</t>
  </si>
  <si>
    <t>да</t>
  </si>
  <si>
    <t>дод. Угода  №11 від 23.12.2021
(зменьшення ціни договору)</t>
  </si>
  <si>
    <t>дод. Угоди з №1 по 10
(зменьшення ціни за одиницю)</t>
  </si>
  <si>
    <t>дод. Угода №12 від 30.12.2021
(дод. Угоди з №1 по 10
(подовження терміну дії договору)</t>
  </si>
  <si>
    <t>Електрична енергія</t>
  </si>
  <si>
    <t>дод. угоди з №1 по 10
(зміна ціни за одиницю)</t>
  </si>
  <si>
    <t>дод. угода з №11 
(зменьшення ціни договору)</t>
  </si>
  <si>
    <t>дод. угода з №12 
(зміна терміну дії договору</t>
  </si>
  <si>
    <t>Додаткова угода №3 (зменшення ціни договору )</t>
  </si>
  <si>
    <t>дод угоди з №8
по №16 (зміна ціни за одиницю товару)</t>
  </si>
  <si>
    <t>дод угода №17 (зменьшення суми договору)</t>
  </si>
  <si>
    <t>Додаткові угоди з  №2 по №4 (зміна ціни за одиницю товару)</t>
  </si>
  <si>
    <t>9</t>
  </si>
  <si>
    <t>Додаткова угода №3 (подовження терміну дії договору)</t>
  </si>
  <si>
    <t>Додаткова угода №2 (зменьшення ціни договору)</t>
  </si>
  <si>
    <t>Дод угода №3 зменьшення ціни дроговору</t>
  </si>
  <si>
    <t>Дод угоди з №1 по 2( зміна ціни за одиницю)</t>
  </si>
  <si>
    <t>Додаткова угода №2 (подовження терміну дії угоди)</t>
  </si>
  <si>
    <t>дод. Угода  №1 18.06.2021 (зменьшення ціни)</t>
  </si>
  <si>
    <t>дод. Угода  №2 (подовження терміну дії договору</t>
  </si>
  <si>
    <t>дод. Угода  №1 (зменьшення ціни договору)</t>
  </si>
  <si>
    <t>дод. Угода  №1 (подовження терміну дії договору)</t>
  </si>
  <si>
    <t>дод угода №1 (подовження терміну дії договору</t>
  </si>
  <si>
    <t>дод. Угода  №2 від 25.08.2021
(зменьшення вартості)</t>
  </si>
  <si>
    <t>38А501-11652-21</t>
  </si>
  <si>
    <t>20.10.2021</t>
  </si>
  <si>
    <t>дод. Угода №2 від 22.12.2021
(зменьшення ціни договору)</t>
  </si>
  <si>
    <t>ё</t>
  </si>
  <si>
    <t>Додаткова угода №3 (зменьшення ціни договору)</t>
  </si>
  <si>
    <t>дод.уг. №7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</si>
</sst>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mmm/yyyy"/>
    <numFmt numFmtId="197" formatCode="dd/mm/yy"/>
    <numFmt numFmtId="198" formatCode="d/m/yyyy"/>
    <numFmt numFmtId="199" formatCode="0.0"/>
    <numFmt numFmtId="200" formatCode="0.000"/>
    <numFmt numFmtId="201" formatCode="0.00_ ;\-0.00\ "/>
    <numFmt numFmtId="202" formatCode="0.0000"/>
    <numFmt numFmtId="203" formatCode="d/m/yy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  <numFmt numFmtId="209" formatCode="d/m/yy;@"/>
    <numFmt numFmtId="210" formatCode="[$-422]d\ mmmm\ yyyy&quot; р.&quot;"/>
    <numFmt numFmtId="211" formatCode="dd/mm/yy;@"/>
    <numFmt numFmtId="212" formatCode="#,##0.00_ ;\-#,##0.00\ "/>
    <numFmt numFmtId="213" formatCode="_-* #,##0.0_₴_-;\-* #,##0.0_₴_-;_-* &quot;-&quot;??_₴_-;_-@_-"/>
    <numFmt numFmtId="214" formatCode="_-* #,##0.000_₴_-;\-* #,##0.000_₴_-;_-* &quot;-&quot;??_₴_-;_-@_-"/>
    <numFmt numFmtId="215" formatCode="_-* #,##0_₴_-;\-* #,##0_₴_-;_-* &quot;-&quot;??_₴_-;_-@_-"/>
    <numFmt numFmtId="216" formatCode="#,##0.00000000000000"/>
    <numFmt numFmtId="217" formatCode="#,##0.00;[Red]#,##0.00"/>
    <numFmt numFmtId="218" formatCode="0.00;[Red]0.00"/>
    <numFmt numFmtId="219" formatCode="#,##0.00_₴"/>
    <numFmt numFmtId="220" formatCode="[$-2000]dddd\,\ d\ mmmm\ yyyy\ &quot;г&quot;\."/>
    <numFmt numFmtId="221" formatCode="#,##0.0"/>
    <numFmt numFmtId="222" formatCode="#,##0.0_ ;\-#,##0.0\ "/>
    <numFmt numFmtId="223" formatCode="#,##0_ ;\-#,##0\ "/>
    <numFmt numFmtId="224" formatCode="#,##0.00\ _₴"/>
    <numFmt numFmtId="225" formatCode="#,##0.00\ &quot;₴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Narrow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2" borderId="0" xfId="0" applyFont="1" applyFill="1" applyAlignment="1">
      <alignment horizontal="center" vertical="center"/>
    </xf>
    <xf numFmtId="187" fontId="6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4" fontId="6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43" fontId="49" fillId="32" borderId="0" xfId="0" applyNumberFormat="1" applyFont="1" applyFill="1" applyAlignment="1">
      <alignment horizontal="center" vertical="center"/>
    </xf>
    <xf numFmtId="14" fontId="7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49" fontId="6" fillId="32" borderId="0" xfId="0" applyNumberFormat="1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7" fillId="32" borderId="13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87" fontId="6" fillId="33" borderId="10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187" fontId="5" fillId="32" borderId="17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7" fontId="5" fillId="32" borderId="18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87" fontId="5" fillId="32" borderId="0" xfId="0" applyNumberFormat="1" applyFont="1" applyFill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43" fontId="8" fillId="34" borderId="0" xfId="0" applyNumberFormat="1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187" fontId="10" fillId="32" borderId="0" xfId="0" applyNumberFormat="1" applyFont="1" applyFill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14" fontId="6" fillId="32" borderId="20" xfId="0" applyNumberFormat="1" applyFont="1" applyFill="1" applyBorder="1" applyAlignment="1">
      <alignment horizontal="center" vertical="center"/>
    </xf>
    <xf numFmtId="43" fontId="11" fillId="32" borderId="0" xfId="0" applyNumberFormat="1" applyFont="1" applyFill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212" fontId="5" fillId="32" borderId="10" xfId="0" applyNumberFormat="1" applyFont="1" applyFill="1" applyBorder="1" applyAlignment="1">
      <alignment horizontal="center" vertical="center"/>
    </xf>
    <xf numFmtId="14" fontId="6" fillId="32" borderId="13" xfId="0" applyNumberFormat="1" applyFont="1" applyFill="1" applyBorder="1" applyAlignment="1">
      <alignment horizontal="center" vertical="center" wrapText="1"/>
    </xf>
    <xf numFmtId="4" fontId="6" fillId="32" borderId="2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2" fontId="6" fillId="32" borderId="15" xfId="0" applyNumberFormat="1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horizontal="center" vertical="center"/>
    </xf>
    <xf numFmtId="4" fontId="6" fillId="32" borderId="13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87" fontId="5" fillId="32" borderId="10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/>
    </xf>
    <xf numFmtId="49" fontId="6" fillId="32" borderId="20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14" fontId="6" fillId="32" borderId="15" xfId="0" applyNumberFormat="1" applyFont="1" applyFill="1" applyBorder="1" applyAlignment="1">
      <alignment horizontal="center" vertical="center"/>
    </xf>
    <xf numFmtId="14" fontId="6" fillId="32" borderId="13" xfId="0" applyNumberFormat="1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14" fontId="6" fillId="32" borderId="20" xfId="0" applyNumberFormat="1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0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187" fontId="6" fillId="32" borderId="13" xfId="0" applyNumberFormat="1" applyFont="1" applyFill="1" applyBorder="1" applyAlignment="1">
      <alignment horizontal="center" vertical="center"/>
    </xf>
    <xf numFmtId="14" fontId="6" fillId="32" borderId="10" xfId="0" applyNumberFormat="1" applyFont="1" applyFill="1" applyBorder="1" applyAlignment="1">
      <alignment horizontal="center" vertical="center"/>
    </xf>
    <xf numFmtId="14" fontId="6" fillId="32" borderId="2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center"/>
    </xf>
    <xf numFmtId="187" fontId="5" fillId="32" borderId="15" xfId="0" applyNumberFormat="1" applyFont="1" applyFill="1" applyBorder="1" applyAlignment="1">
      <alignment horizontal="center" vertical="center"/>
    </xf>
    <xf numFmtId="187" fontId="5" fillId="32" borderId="13" xfId="0" applyNumberFormat="1" applyFont="1" applyFill="1" applyBorder="1" applyAlignment="1">
      <alignment horizontal="center" vertical="center"/>
    </xf>
    <xf numFmtId="14" fontId="6" fillId="32" borderId="15" xfId="0" applyNumberFormat="1" applyFont="1" applyFill="1" applyBorder="1" applyAlignment="1">
      <alignment horizontal="center" vertical="center"/>
    </xf>
    <xf numFmtId="14" fontId="6" fillId="32" borderId="20" xfId="0" applyNumberFormat="1" applyFont="1" applyFill="1" applyBorder="1" applyAlignment="1">
      <alignment horizontal="center" vertical="center"/>
    </xf>
    <xf numFmtId="14" fontId="6" fillId="32" borderId="13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4" fontId="5" fillId="32" borderId="15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center"/>
    </xf>
    <xf numFmtId="187" fontId="5" fillId="32" borderId="15" xfId="0" applyNumberFormat="1" applyFont="1" applyFill="1" applyBorder="1" applyAlignment="1">
      <alignment horizontal="center" vertical="center"/>
    </xf>
    <xf numFmtId="187" fontId="5" fillId="32" borderId="13" xfId="0" applyNumberFormat="1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>
      <alignment horizontal="center" vertical="center" wrapText="1"/>
    </xf>
    <xf numFmtId="0" fontId="6" fillId="32" borderId="20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/>
    </xf>
    <xf numFmtId="49" fontId="6" fillId="32" borderId="20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2" fontId="6" fillId="32" borderId="15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14" fontId="6" fillId="32" borderId="15" xfId="0" applyNumberFormat="1" applyFont="1" applyFill="1" applyBorder="1" applyAlignment="1">
      <alignment horizontal="center" vertical="center" wrapText="1"/>
    </xf>
    <xf numFmtId="14" fontId="6" fillId="32" borderId="20" xfId="0" applyNumberFormat="1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2" fontId="6" fillId="32" borderId="15" xfId="0" applyNumberFormat="1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/>
    </xf>
    <xf numFmtId="187" fontId="6" fillId="32" borderId="15" xfId="0" applyNumberFormat="1" applyFont="1" applyFill="1" applyBorder="1" applyAlignment="1">
      <alignment horizontal="center" vertical="center"/>
    </xf>
    <xf numFmtId="187" fontId="6" fillId="32" borderId="13" xfId="0" applyNumberFormat="1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9" fillId="32" borderId="22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6" fillId="32" borderId="2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wrapText="1"/>
    </xf>
    <xf numFmtId="43" fontId="6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" fontId="10" fillId="32" borderId="0" xfId="0" applyNumberFormat="1" applyFont="1" applyFill="1" applyAlignment="1">
      <alignment horizontal="center" vertical="center"/>
    </xf>
    <xf numFmtId="4" fontId="3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4" fontId="3" fillId="32" borderId="0" xfId="0" applyNumberFormat="1" applyFont="1" applyFill="1" applyAlignment="1">
      <alignment wrapText="1"/>
    </xf>
    <xf numFmtId="0" fontId="4" fillId="32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view="pageBreakPreview" zoomScaleSheetLayoutView="100" workbookViewId="0" topLeftCell="A210">
      <selection activeCell="A199" sqref="A199:A216"/>
    </sheetView>
  </sheetViews>
  <sheetFormatPr defaultColWidth="9.00390625" defaultRowHeight="12.75"/>
  <cols>
    <col min="1" max="1" width="5.375" style="6" customWidth="1"/>
    <col min="2" max="2" width="8.75390625" style="6" customWidth="1"/>
    <col min="3" max="3" width="5.375" style="44" customWidth="1"/>
    <col min="4" max="4" width="10.25390625" style="6" customWidth="1"/>
    <col min="5" max="5" width="12.875" style="21" customWidth="1"/>
    <col min="6" max="6" width="22.25390625" style="6" customWidth="1"/>
    <col min="7" max="7" width="10.625" style="22" customWidth="1"/>
    <col min="8" max="8" width="19.00390625" style="22" customWidth="1"/>
    <col min="9" max="9" width="12.625" style="22" customWidth="1"/>
    <col min="10" max="10" width="8.00390625" style="22" hidden="1" customWidth="1"/>
    <col min="11" max="11" width="10.625" style="6" customWidth="1"/>
    <col min="12" max="12" width="12.625" style="6" customWidth="1"/>
    <col min="13" max="13" width="11.125" style="45" customWidth="1"/>
    <col min="14" max="14" width="15.625" style="49" customWidth="1"/>
    <col min="15" max="15" width="27.125" style="1" customWidth="1"/>
    <col min="16" max="16384" width="9.125" style="1" customWidth="1"/>
  </cols>
  <sheetData>
    <row r="1" spans="1:13" ht="12.75" customHeight="1">
      <c r="A1" s="76" t="s">
        <v>125</v>
      </c>
      <c r="B1" s="46"/>
      <c r="C1" s="37"/>
      <c r="D1" s="46"/>
      <c r="E1" s="15"/>
      <c r="F1" s="26"/>
      <c r="G1" s="16"/>
      <c r="H1" s="16"/>
      <c r="I1" s="16"/>
      <c r="J1" s="16"/>
      <c r="K1" s="26"/>
      <c r="L1" s="26"/>
      <c r="M1" s="38"/>
    </row>
    <row r="2" spans="1:13" ht="12.75" customHeight="1">
      <c r="A2" s="77"/>
      <c r="B2" s="27"/>
      <c r="C2" s="39"/>
      <c r="D2" s="27"/>
      <c r="E2" s="17"/>
      <c r="F2" s="27"/>
      <c r="G2" s="18"/>
      <c r="H2" s="18"/>
      <c r="I2" s="18"/>
      <c r="J2" s="18"/>
      <c r="K2" s="27"/>
      <c r="L2" s="27"/>
      <c r="M2" s="40"/>
    </row>
    <row r="3" spans="1:13" ht="15.75">
      <c r="A3" s="77"/>
      <c r="B3" s="27"/>
      <c r="C3" s="39"/>
      <c r="D3" s="27"/>
      <c r="E3" s="17"/>
      <c r="F3" s="27"/>
      <c r="G3" s="18"/>
      <c r="H3" s="18"/>
      <c r="I3" s="18"/>
      <c r="J3" s="18"/>
      <c r="K3" s="27"/>
      <c r="L3" s="27"/>
      <c r="M3" s="40"/>
    </row>
    <row r="4" spans="1:13" ht="13.5" customHeight="1">
      <c r="A4" s="156" t="s">
        <v>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3" ht="16.5" thickBot="1">
      <c r="A5" s="161" t="s">
        <v>74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4" s="31" customFormat="1" ht="21.75" customHeight="1">
      <c r="A6" s="164" t="s">
        <v>9</v>
      </c>
      <c r="B6" s="159" t="s">
        <v>6</v>
      </c>
      <c r="C6" s="159" t="s">
        <v>5</v>
      </c>
      <c r="D6" s="166" t="s">
        <v>11</v>
      </c>
      <c r="E6" s="166"/>
      <c r="F6" s="166"/>
      <c r="G6" s="166"/>
      <c r="H6" s="166"/>
      <c r="I6" s="166"/>
      <c r="J6" s="166"/>
      <c r="K6" s="166"/>
      <c r="L6" s="166"/>
      <c r="M6" s="166"/>
      <c r="N6" s="50"/>
    </row>
    <row r="7" spans="1:14" s="31" customFormat="1" ht="48" customHeight="1">
      <c r="A7" s="165"/>
      <c r="B7" s="160"/>
      <c r="C7" s="160"/>
      <c r="D7" s="28" t="s">
        <v>10</v>
      </c>
      <c r="E7" s="70" t="s">
        <v>12</v>
      </c>
      <c r="F7" s="70" t="s">
        <v>4</v>
      </c>
      <c r="G7" s="70" t="s">
        <v>1</v>
      </c>
      <c r="H7" s="29" t="s">
        <v>0</v>
      </c>
      <c r="I7" s="29" t="s">
        <v>32</v>
      </c>
      <c r="J7" s="29" t="s">
        <v>31</v>
      </c>
      <c r="K7" s="70" t="s">
        <v>13</v>
      </c>
      <c r="L7" s="30" t="s">
        <v>14</v>
      </c>
      <c r="M7" s="30" t="s">
        <v>33</v>
      </c>
      <c r="N7" s="50"/>
    </row>
    <row r="8" spans="1:14" s="36" customFormat="1" ht="11.25" customHeight="1">
      <c r="A8" s="32">
        <v>1</v>
      </c>
      <c r="B8" s="41">
        <v>2</v>
      </c>
      <c r="C8" s="42">
        <v>3</v>
      </c>
      <c r="D8" s="41">
        <v>4</v>
      </c>
      <c r="E8" s="33">
        <v>5</v>
      </c>
      <c r="F8" s="41">
        <v>6</v>
      </c>
      <c r="G8" s="34" t="s">
        <v>2</v>
      </c>
      <c r="H8" s="34" t="s">
        <v>3</v>
      </c>
      <c r="I8" s="34" t="s">
        <v>313</v>
      </c>
      <c r="J8" s="34"/>
      <c r="K8" s="41">
        <v>10</v>
      </c>
      <c r="L8" s="35">
        <v>11</v>
      </c>
      <c r="M8" s="43">
        <v>12</v>
      </c>
      <c r="N8" s="50"/>
    </row>
    <row r="9" spans="1:14" s="2" customFormat="1" ht="5.25" customHeight="1">
      <c r="A9" s="10"/>
      <c r="B9" s="10"/>
      <c r="C9" s="58"/>
      <c r="D9" s="10"/>
      <c r="E9" s="23"/>
      <c r="F9" s="19"/>
      <c r="G9" s="60"/>
      <c r="H9" s="60"/>
      <c r="I9" s="60"/>
      <c r="J9" s="60"/>
      <c r="K9" s="10"/>
      <c r="L9" s="78"/>
      <c r="M9" s="20"/>
      <c r="N9" s="49"/>
    </row>
    <row r="10" spans="1:15" s="3" customFormat="1" ht="39" customHeight="1">
      <c r="A10" s="118">
        <v>1</v>
      </c>
      <c r="B10" s="7">
        <v>43894</v>
      </c>
      <c r="C10" s="124">
        <v>2240</v>
      </c>
      <c r="D10" s="57">
        <v>43894</v>
      </c>
      <c r="E10" s="23">
        <v>1</v>
      </c>
      <c r="F10" s="138" t="s">
        <v>22</v>
      </c>
      <c r="G10" s="132" t="s">
        <v>23</v>
      </c>
      <c r="H10" s="129" t="s">
        <v>18</v>
      </c>
      <c r="I10" s="129" t="s">
        <v>35</v>
      </c>
      <c r="J10" s="129" t="s">
        <v>34</v>
      </c>
      <c r="K10" s="115">
        <v>44286</v>
      </c>
      <c r="L10" s="8" t="s">
        <v>47</v>
      </c>
      <c r="M10" s="8">
        <v>11600</v>
      </c>
      <c r="N10" s="51"/>
      <c r="O10" s="4"/>
    </row>
    <row r="11" spans="1:15" s="3" customFormat="1" ht="45.75" customHeight="1">
      <c r="A11" s="119"/>
      <c r="B11" s="7">
        <v>44217</v>
      </c>
      <c r="C11" s="125"/>
      <c r="D11" s="57">
        <v>44208</v>
      </c>
      <c r="E11" s="23" t="s">
        <v>30</v>
      </c>
      <c r="F11" s="140" t="s">
        <v>22</v>
      </c>
      <c r="G11" s="134" t="s">
        <v>23</v>
      </c>
      <c r="H11" s="131" t="s">
        <v>21</v>
      </c>
      <c r="I11" s="131"/>
      <c r="J11" s="131"/>
      <c r="K11" s="117"/>
      <c r="L11" s="8">
        <v>6069.62</v>
      </c>
      <c r="M11" s="8">
        <f>L11/6</f>
        <v>1011.6033333333334</v>
      </c>
      <c r="N11" s="51"/>
      <c r="O11" s="4">
        <f>14+5</f>
        <v>19</v>
      </c>
    </row>
    <row r="12" spans="1:15" s="3" customFormat="1" ht="31.5" customHeight="1">
      <c r="A12" s="118">
        <v>2</v>
      </c>
      <c r="B12" s="7">
        <v>43894</v>
      </c>
      <c r="C12" s="124">
        <v>2240</v>
      </c>
      <c r="D12" s="57">
        <v>43894</v>
      </c>
      <c r="E12" s="23">
        <v>2</v>
      </c>
      <c r="F12" s="138" t="s">
        <v>22</v>
      </c>
      <c r="G12" s="126" t="s">
        <v>23</v>
      </c>
      <c r="H12" s="129" t="s">
        <v>28</v>
      </c>
      <c r="I12" s="129" t="s">
        <v>35</v>
      </c>
      <c r="J12" s="129" t="s">
        <v>34</v>
      </c>
      <c r="K12" s="115">
        <v>44286</v>
      </c>
      <c r="L12" s="8" t="s">
        <v>47</v>
      </c>
      <c r="M12" s="8">
        <v>9816.67</v>
      </c>
      <c r="N12" s="51"/>
      <c r="O12" s="4"/>
    </row>
    <row r="13" spans="1:15" s="3" customFormat="1" ht="26.25" customHeight="1">
      <c r="A13" s="119"/>
      <c r="B13" s="7">
        <v>44217</v>
      </c>
      <c r="C13" s="125"/>
      <c r="D13" s="57">
        <v>44208</v>
      </c>
      <c r="E13" s="23" t="s">
        <v>29</v>
      </c>
      <c r="F13" s="140" t="s">
        <v>22</v>
      </c>
      <c r="G13" s="128" t="s">
        <v>23</v>
      </c>
      <c r="H13" s="131" t="s">
        <v>25</v>
      </c>
      <c r="I13" s="131"/>
      <c r="J13" s="131"/>
      <c r="K13" s="117"/>
      <c r="L13" s="8">
        <v>6265.55</v>
      </c>
      <c r="M13" s="8">
        <v>1044.26</v>
      </c>
      <c r="N13" s="52"/>
      <c r="O13" s="4"/>
    </row>
    <row r="14" spans="1:16" s="3" customFormat="1" ht="24.75" customHeight="1">
      <c r="A14" s="118">
        <v>3</v>
      </c>
      <c r="B14" s="7">
        <v>43906</v>
      </c>
      <c r="C14" s="124">
        <v>2240</v>
      </c>
      <c r="D14" s="57">
        <v>43906</v>
      </c>
      <c r="E14" s="23">
        <v>3</v>
      </c>
      <c r="F14" s="138" t="s">
        <v>22</v>
      </c>
      <c r="G14" s="126" t="s">
        <v>23</v>
      </c>
      <c r="H14" s="126" t="s">
        <v>24</v>
      </c>
      <c r="I14" s="129" t="s">
        <v>35</v>
      </c>
      <c r="J14" s="129" t="s">
        <v>34</v>
      </c>
      <c r="K14" s="115">
        <v>44286</v>
      </c>
      <c r="L14" s="9" t="s">
        <v>47</v>
      </c>
      <c r="M14" s="9">
        <v>42500</v>
      </c>
      <c r="N14" s="63"/>
      <c r="O14" s="13">
        <f>N13+N14</f>
        <v>0</v>
      </c>
      <c r="P14" s="3" t="s">
        <v>81</v>
      </c>
    </row>
    <row r="15" spans="1:15" s="3" customFormat="1" ht="22.5" customHeight="1">
      <c r="A15" s="136"/>
      <c r="B15" s="7">
        <v>44217</v>
      </c>
      <c r="C15" s="137"/>
      <c r="D15" s="57">
        <v>44208</v>
      </c>
      <c r="E15" s="23" t="s">
        <v>29</v>
      </c>
      <c r="F15" s="139"/>
      <c r="G15" s="127"/>
      <c r="H15" s="127"/>
      <c r="I15" s="130"/>
      <c r="J15" s="130"/>
      <c r="K15" s="117"/>
      <c r="L15" s="9">
        <v>45000.2</v>
      </c>
      <c r="M15" s="9">
        <v>7500.03</v>
      </c>
      <c r="N15" s="51"/>
      <c r="O15" s="4"/>
    </row>
    <row r="16" spans="1:15" s="3" customFormat="1" ht="22.5" customHeight="1">
      <c r="A16" s="119"/>
      <c r="B16" s="7">
        <v>44337</v>
      </c>
      <c r="C16" s="125"/>
      <c r="D16" s="57">
        <v>44334</v>
      </c>
      <c r="E16" s="23" t="s">
        <v>100</v>
      </c>
      <c r="F16" s="140"/>
      <c r="G16" s="128"/>
      <c r="H16" s="128"/>
      <c r="I16" s="131"/>
      <c r="J16" s="131"/>
      <c r="K16" s="62"/>
      <c r="L16" s="9">
        <v>-5779.39</v>
      </c>
      <c r="M16" s="71">
        <f>L16/6</f>
        <v>-963.2316666666667</v>
      </c>
      <c r="N16" s="51"/>
      <c r="O16" s="4"/>
    </row>
    <row r="17" spans="1:15" s="3" customFormat="1" ht="30" customHeight="1">
      <c r="A17" s="118">
        <v>4</v>
      </c>
      <c r="B17" s="7">
        <v>43906</v>
      </c>
      <c r="C17" s="124">
        <v>2240</v>
      </c>
      <c r="D17" s="57">
        <v>43906</v>
      </c>
      <c r="E17" s="23">
        <v>4</v>
      </c>
      <c r="F17" s="138" t="s">
        <v>43</v>
      </c>
      <c r="G17" s="126" t="s">
        <v>44</v>
      </c>
      <c r="H17" s="126" t="s">
        <v>45</v>
      </c>
      <c r="I17" s="129" t="s">
        <v>35</v>
      </c>
      <c r="J17" s="129" t="s">
        <v>34</v>
      </c>
      <c r="K17" s="115">
        <v>44286</v>
      </c>
      <c r="L17" s="9" t="s">
        <v>47</v>
      </c>
      <c r="M17" s="152" t="s">
        <v>47</v>
      </c>
      <c r="N17" s="51"/>
      <c r="O17" s="4"/>
    </row>
    <row r="18" spans="1:15" s="3" customFormat="1" ht="30" customHeight="1">
      <c r="A18" s="136"/>
      <c r="B18" s="106">
        <v>44217</v>
      </c>
      <c r="C18" s="137"/>
      <c r="D18" s="106">
        <v>44208</v>
      </c>
      <c r="E18" s="79" t="s">
        <v>29</v>
      </c>
      <c r="F18" s="139"/>
      <c r="G18" s="127"/>
      <c r="H18" s="127"/>
      <c r="I18" s="130"/>
      <c r="J18" s="130"/>
      <c r="K18" s="116"/>
      <c r="L18" s="9">
        <v>10267.36</v>
      </c>
      <c r="M18" s="169"/>
      <c r="N18" s="51"/>
      <c r="O18" s="4"/>
    </row>
    <row r="19" spans="1:15" s="3" customFormat="1" ht="26.25" customHeight="1">
      <c r="A19" s="119"/>
      <c r="B19" s="7">
        <v>44217</v>
      </c>
      <c r="C19" s="125"/>
      <c r="D19" s="57">
        <v>44208</v>
      </c>
      <c r="E19" s="23" t="s">
        <v>330</v>
      </c>
      <c r="F19" s="140"/>
      <c r="G19" s="128"/>
      <c r="H19" s="128"/>
      <c r="I19" s="131"/>
      <c r="J19" s="131"/>
      <c r="K19" s="117"/>
      <c r="L19" s="9">
        <v>-138.28</v>
      </c>
      <c r="M19" s="153"/>
      <c r="N19" s="51"/>
      <c r="O19" s="4"/>
    </row>
    <row r="20" spans="1:15" s="3" customFormat="1" ht="38.25" customHeight="1">
      <c r="A20" s="118">
        <v>5</v>
      </c>
      <c r="B20" s="7">
        <v>43966</v>
      </c>
      <c r="C20" s="124">
        <v>2240</v>
      </c>
      <c r="D20" s="57">
        <v>43966</v>
      </c>
      <c r="E20" s="23">
        <v>5</v>
      </c>
      <c r="F20" s="138" t="s">
        <v>22</v>
      </c>
      <c r="G20" s="132" t="s">
        <v>23</v>
      </c>
      <c r="H20" s="126" t="s">
        <v>49</v>
      </c>
      <c r="I20" s="129" t="s">
        <v>35</v>
      </c>
      <c r="J20" s="129" t="s">
        <v>34</v>
      </c>
      <c r="K20" s="115">
        <v>44286</v>
      </c>
      <c r="L20" s="5" t="s">
        <v>47</v>
      </c>
      <c r="M20" s="5">
        <v>97100</v>
      </c>
      <c r="N20" s="51"/>
      <c r="O20" s="13">
        <f>L16+L36+L38+L42+L46+L61+L66+L71+L80+L90+L113+L127+L135+L139+L151+L154+L174</f>
        <v>-247365.66</v>
      </c>
    </row>
    <row r="21" spans="1:15" s="3" customFormat="1" ht="23.25" customHeight="1">
      <c r="A21" s="119"/>
      <c r="B21" s="7">
        <v>44217</v>
      </c>
      <c r="C21" s="125"/>
      <c r="D21" s="57">
        <v>44208</v>
      </c>
      <c r="E21" s="23" t="s">
        <v>48</v>
      </c>
      <c r="F21" s="140" t="s">
        <v>22</v>
      </c>
      <c r="G21" s="134" t="s">
        <v>23</v>
      </c>
      <c r="H21" s="128"/>
      <c r="I21" s="131"/>
      <c r="J21" s="131"/>
      <c r="K21" s="117"/>
      <c r="L21" s="5">
        <v>114440.35</v>
      </c>
      <c r="M21" s="5">
        <v>19073.39</v>
      </c>
      <c r="N21" s="51"/>
      <c r="O21" s="4"/>
    </row>
    <row r="22" spans="1:15" s="3" customFormat="1" ht="23.25" customHeight="1">
      <c r="A22" s="10">
        <v>6</v>
      </c>
      <c r="B22" s="7">
        <v>44217</v>
      </c>
      <c r="C22" s="58">
        <v>2240</v>
      </c>
      <c r="D22" s="57">
        <v>44209</v>
      </c>
      <c r="E22" s="23">
        <v>1</v>
      </c>
      <c r="F22" s="59" t="s">
        <v>50</v>
      </c>
      <c r="G22" s="60" t="s">
        <v>51</v>
      </c>
      <c r="H22" s="61" t="s">
        <v>52</v>
      </c>
      <c r="I22" s="56" t="s">
        <v>53</v>
      </c>
      <c r="J22" s="56" t="s">
        <v>34</v>
      </c>
      <c r="K22" s="57">
        <v>44561</v>
      </c>
      <c r="L22" s="5">
        <v>37832.26</v>
      </c>
      <c r="M22" s="5" t="s">
        <v>47</v>
      </c>
      <c r="N22" s="51"/>
      <c r="O22" s="4"/>
    </row>
    <row r="23" spans="1:15" s="3" customFormat="1" ht="58.5" customHeight="1">
      <c r="A23" s="10">
        <v>7</v>
      </c>
      <c r="B23" s="7">
        <v>44217</v>
      </c>
      <c r="C23" s="58">
        <v>2240</v>
      </c>
      <c r="D23" s="57">
        <v>44209</v>
      </c>
      <c r="E23" s="23">
        <v>2</v>
      </c>
      <c r="F23" s="59" t="s">
        <v>50</v>
      </c>
      <c r="G23" s="60" t="s">
        <v>51</v>
      </c>
      <c r="H23" s="61" t="s">
        <v>54</v>
      </c>
      <c r="I23" s="56" t="s">
        <v>53</v>
      </c>
      <c r="J23" s="56" t="s">
        <v>34</v>
      </c>
      <c r="K23" s="57">
        <v>44561</v>
      </c>
      <c r="L23" s="5">
        <v>7908.44</v>
      </c>
      <c r="M23" s="5" t="s">
        <v>47</v>
      </c>
      <c r="N23" s="51"/>
      <c r="O23" s="4"/>
    </row>
    <row r="24" spans="1:15" s="173" customFormat="1" ht="45.75" customHeight="1">
      <c r="A24" s="118">
        <v>8</v>
      </c>
      <c r="B24" s="106">
        <v>44216</v>
      </c>
      <c r="C24" s="124">
        <v>2273</v>
      </c>
      <c r="D24" s="106">
        <v>44216</v>
      </c>
      <c r="E24" s="79" t="s">
        <v>55</v>
      </c>
      <c r="F24" s="138" t="s">
        <v>56</v>
      </c>
      <c r="G24" s="132" t="s">
        <v>27</v>
      </c>
      <c r="H24" s="126" t="s">
        <v>57</v>
      </c>
      <c r="I24" s="129" t="s">
        <v>36</v>
      </c>
      <c r="J24" s="129" t="s">
        <v>37</v>
      </c>
      <c r="K24" s="115">
        <v>44561</v>
      </c>
      <c r="L24" s="5">
        <v>3177.77</v>
      </c>
      <c r="M24" s="5">
        <v>529.63</v>
      </c>
      <c r="N24" s="51"/>
      <c r="O24" s="6"/>
    </row>
    <row r="25" spans="1:15" s="173" customFormat="1" ht="45.75" customHeight="1">
      <c r="A25" s="136"/>
      <c r="B25" s="106"/>
      <c r="C25" s="137"/>
      <c r="D25" s="106">
        <v>44227</v>
      </c>
      <c r="E25" s="79" t="s">
        <v>153</v>
      </c>
      <c r="F25" s="139"/>
      <c r="G25" s="133"/>
      <c r="H25" s="127"/>
      <c r="I25" s="130"/>
      <c r="J25" s="130"/>
      <c r="K25" s="116"/>
      <c r="L25" s="5" t="s">
        <v>47</v>
      </c>
      <c r="M25" s="5" t="s">
        <v>47</v>
      </c>
      <c r="N25" s="51"/>
      <c r="O25" s="6"/>
    </row>
    <row r="26" spans="1:15" s="173" customFormat="1" ht="45.75" customHeight="1">
      <c r="A26" s="136"/>
      <c r="B26" s="106"/>
      <c r="C26" s="137"/>
      <c r="D26" s="106">
        <v>44350</v>
      </c>
      <c r="E26" s="79" t="s">
        <v>161</v>
      </c>
      <c r="F26" s="139"/>
      <c r="G26" s="133"/>
      <c r="H26" s="127"/>
      <c r="I26" s="130"/>
      <c r="J26" s="130"/>
      <c r="K26" s="116"/>
      <c r="L26" s="5" t="s">
        <v>47</v>
      </c>
      <c r="M26" s="5" t="s">
        <v>47</v>
      </c>
      <c r="N26" s="51"/>
      <c r="O26" s="6"/>
    </row>
    <row r="27" spans="1:15" s="173" customFormat="1" ht="45.75" customHeight="1">
      <c r="A27" s="119"/>
      <c r="B27" s="106"/>
      <c r="C27" s="125"/>
      <c r="D27" s="106">
        <v>44466</v>
      </c>
      <c r="E27" s="79" t="s">
        <v>329</v>
      </c>
      <c r="F27" s="140"/>
      <c r="G27" s="134"/>
      <c r="H27" s="128"/>
      <c r="I27" s="131"/>
      <c r="J27" s="131"/>
      <c r="K27" s="117"/>
      <c r="L27" s="5">
        <v>-734.46</v>
      </c>
      <c r="M27" s="5" t="s">
        <v>47</v>
      </c>
      <c r="N27" s="51"/>
      <c r="O27" s="6"/>
    </row>
    <row r="28" spans="1:15" s="173" customFormat="1" ht="39.75" customHeight="1">
      <c r="A28" s="118">
        <v>9</v>
      </c>
      <c r="B28" s="148">
        <v>44249</v>
      </c>
      <c r="C28" s="124">
        <v>2274</v>
      </c>
      <c r="D28" s="106">
        <v>44197</v>
      </c>
      <c r="E28" s="79" t="s">
        <v>72</v>
      </c>
      <c r="F28" s="138" t="s">
        <v>40</v>
      </c>
      <c r="G28" s="126" t="s">
        <v>7</v>
      </c>
      <c r="H28" s="129" t="s">
        <v>15</v>
      </c>
      <c r="I28" s="126" t="s">
        <v>38</v>
      </c>
      <c r="J28" s="126" t="s">
        <v>37</v>
      </c>
      <c r="K28" s="115">
        <v>44561</v>
      </c>
      <c r="L28" s="111">
        <v>192.17</v>
      </c>
      <c r="M28" s="111">
        <v>32.03</v>
      </c>
      <c r="N28" s="51"/>
      <c r="O28" s="6"/>
    </row>
    <row r="29" spans="1:15" s="173" customFormat="1" ht="60.75" customHeight="1">
      <c r="A29" s="136"/>
      <c r="B29" s="148"/>
      <c r="C29" s="137"/>
      <c r="D29" s="106">
        <v>44245</v>
      </c>
      <c r="E29" s="79" t="s">
        <v>154</v>
      </c>
      <c r="F29" s="139"/>
      <c r="G29" s="127"/>
      <c r="H29" s="130"/>
      <c r="I29" s="127"/>
      <c r="J29" s="127"/>
      <c r="K29" s="116"/>
      <c r="L29" s="135" t="s">
        <v>47</v>
      </c>
      <c r="M29" s="135" t="s">
        <v>47</v>
      </c>
      <c r="N29" s="51"/>
      <c r="O29" s="6"/>
    </row>
    <row r="30" spans="1:15" s="173" customFormat="1" ht="84" customHeight="1">
      <c r="A30" s="136"/>
      <c r="B30" s="148"/>
      <c r="C30" s="137"/>
      <c r="D30" s="106">
        <v>44246</v>
      </c>
      <c r="E30" s="79" t="s">
        <v>155</v>
      </c>
      <c r="F30" s="139"/>
      <c r="G30" s="127"/>
      <c r="H30" s="130"/>
      <c r="I30" s="127"/>
      <c r="J30" s="127"/>
      <c r="K30" s="116"/>
      <c r="L30" s="135"/>
      <c r="M30" s="135"/>
      <c r="N30" s="51"/>
      <c r="O30" s="6"/>
    </row>
    <row r="31" spans="1:15" s="173" customFormat="1" ht="84" customHeight="1">
      <c r="A31" s="136"/>
      <c r="B31" s="106"/>
      <c r="C31" s="137"/>
      <c r="D31" s="106">
        <v>44351</v>
      </c>
      <c r="E31" s="79" t="s">
        <v>156</v>
      </c>
      <c r="F31" s="139"/>
      <c r="G31" s="127"/>
      <c r="H31" s="130"/>
      <c r="I31" s="127"/>
      <c r="J31" s="127"/>
      <c r="K31" s="116"/>
      <c r="L31" s="135"/>
      <c r="M31" s="135"/>
      <c r="N31" s="51"/>
      <c r="O31" s="6"/>
    </row>
    <row r="32" spans="1:15" s="173" customFormat="1" ht="77.25" customHeight="1">
      <c r="A32" s="119"/>
      <c r="B32" s="106"/>
      <c r="C32" s="125"/>
      <c r="D32" s="106">
        <v>44545</v>
      </c>
      <c r="E32" s="79" t="s">
        <v>295</v>
      </c>
      <c r="F32" s="140"/>
      <c r="G32" s="128"/>
      <c r="H32" s="131"/>
      <c r="I32" s="128"/>
      <c r="J32" s="128"/>
      <c r="K32" s="117"/>
      <c r="L32" s="111">
        <v>0.03</v>
      </c>
      <c r="M32" s="111">
        <f>L32/6</f>
        <v>0.005</v>
      </c>
      <c r="N32" s="63"/>
      <c r="O32" s="6"/>
    </row>
    <row r="33" spans="1:14" s="11" customFormat="1" ht="44.25" customHeight="1">
      <c r="A33" s="141">
        <v>10</v>
      </c>
      <c r="B33" s="14">
        <v>44238</v>
      </c>
      <c r="C33" s="138">
        <v>2273</v>
      </c>
      <c r="D33" s="14">
        <v>44228</v>
      </c>
      <c r="E33" s="104">
        <v>400240</v>
      </c>
      <c r="F33" s="138" t="s">
        <v>56</v>
      </c>
      <c r="G33" s="138">
        <v>42082379</v>
      </c>
      <c r="H33" s="141" t="s">
        <v>57</v>
      </c>
      <c r="I33" s="141" t="s">
        <v>36</v>
      </c>
      <c r="J33" s="141" t="s">
        <v>34</v>
      </c>
      <c r="K33" s="149">
        <v>44561</v>
      </c>
      <c r="L33" s="79">
        <v>83757.87</v>
      </c>
      <c r="M33" s="79">
        <v>13959.65</v>
      </c>
      <c r="N33" s="53"/>
    </row>
    <row r="34" spans="1:14" s="11" customFormat="1" ht="44.25" customHeight="1">
      <c r="A34" s="151"/>
      <c r="B34" s="14">
        <v>44238</v>
      </c>
      <c r="C34" s="139"/>
      <c r="D34" s="25">
        <v>44228</v>
      </c>
      <c r="E34" s="79" t="s">
        <v>85</v>
      </c>
      <c r="F34" s="139"/>
      <c r="G34" s="139"/>
      <c r="H34" s="151"/>
      <c r="I34" s="151"/>
      <c r="J34" s="151"/>
      <c r="K34" s="150"/>
      <c r="L34" s="79" t="s">
        <v>47</v>
      </c>
      <c r="M34" s="79" t="s">
        <v>47</v>
      </c>
      <c r="N34" s="53"/>
    </row>
    <row r="35" spans="1:14" s="11" customFormat="1" ht="44.25" customHeight="1">
      <c r="A35" s="151"/>
      <c r="B35" s="14">
        <v>44259</v>
      </c>
      <c r="C35" s="139"/>
      <c r="D35" s="25">
        <v>44256</v>
      </c>
      <c r="E35" s="79" t="s">
        <v>84</v>
      </c>
      <c r="F35" s="139"/>
      <c r="G35" s="139"/>
      <c r="H35" s="151"/>
      <c r="I35" s="151"/>
      <c r="J35" s="151"/>
      <c r="K35" s="150"/>
      <c r="L35" s="79" t="s">
        <v>47</v>
      </c>
      <c r="M35" s="79" t="s">
        <v>47</v>
      </c>
      <c r="N35" s="53"/>
    </row>
    <row r="36" spans="1:14" s="11" customFormat="1" ht="44.25" customHeight="1">
      <c r="A36" s="151"/>
      <c r="B36" s="14">
        <v>44292</v>
      </c>
      <c r="C36" s="139"/>
      <c r="D36" s="25">
        <v>44287</v>
      </c>
      <c r="E36" s="79" t="s">
        <v>83</v>
      </c>
      <c r="F36" s="139"/>
      <c r="G36" s="139"/>
      <c r="H36" s="151"/>
      <c r="I36" s="151"/>
      <c r="J36" s="151"/>
      <c r="K36" s="150"/>
      <c r="L36" s="79">
        <v>-9509.63</v>
      </c>
      <c r="M36" s="8">
        <f>L36/6</f>
        <v>-1584.9383333333333</v>
      </c>
      <c r="N36" s="53"/>
    </row>
    <row r="37" spans="1:14" s="11" customFormat="1" ht="44.25" customHeight="1">
      <c r="A37" s="151"/>
      <c r="B37" s="24">
        <v>44322</v>
      </c>
      <c r="C37" s="139"/>
      <c r="D37" s="67">
        <v>44316</v>
      </c>
      <c r="E37" s="79" t="s">
        <v>95</v>
      </c>
      <c r="F37" s="139"/>
      <c r="G37" s="139"/>
      <c r="H37" s="151"/>
      <c r="I37" s="151"/>
      <c r="J37" s="151"/>
      <c r="K37" s="150"/>
      <c r="L37" s="79" t="s">
        <v>47</v>
      </c>
      <c r="M37" s="79" t="s">
        <v>47</v>
      </c>
      <c r="N37" s="53"/>
    </row>
    <row r="38" spans="1:14" s="11" customFormat="1" ht="44.25" customHeight="1">
      <c r="A38" s="151"/>
      <c r="B38" s="24">
        <v>44356</v>
      </c>
      <c r="C38" s="139"/>
      <c r="D38" s="67">
        <v>44347</v>
      </c>
      <c r="E38" s="79" t="s">
        <v>157</v>
      </c>
      <c r="F38" s="139"/>
      <c r="G38" s="139"/>
      <c r="H38" s="151"/>
      <c r="I38" s="151"/>
      <c r="J38" s="151"/>
      <c r="K38" s="150"/>
      <c r="L38" s="79">
        <v>-15968.18</v>
      </c>
      <c r="M38" s="8">
        <f>L38/6</f>
        <v>-2661.3633333333332</v>
      </c>
      <c r="N38" s="53"/>
    </row>
    <row r="39" spans="1:14" s="11" customFormat="1" ht="44.25" customHeight="1">
      <c r="A39" s="151"/>
      <c r="B39" s="24" t="s">
        <v>47</v>
      </c>
      <c r="C39" s="139"/>
      <c r="D39" s="67">
        <v>44351</v>
      </c>
      <c r="E39" s="79" t="s">
        <v>158</v>
      </c>
      <c r="F39" s="139"/>
      <c r="G39" s="139"/>
      <c r="H39" s="151"/>
      <c r="I39" s="151"/>
      <c r="J39" s="151"/>
      <c r="K39" s="150"/>
      <c r="L39" s="99" t="s">
        <v>47</v>
      </c>
      <c r="M39" s="110" t="s">
        <v>47</v>
      </c>
      <c r="N39" s="53"/>
    </row>
    <row r="40" spans="1:14" s="11" customFormat="1" ht="44.25" customHeight="1">
      <c r="A40" s="151"/>
      <c r="B40" s="24" t="s">
        <v>47</v>
      </c>
      <c r="C40" s="139"/>
      <c r="D40" s="67">
        <v>44376</v>
      </c>
      <c r="E40" s="79" t="s">
        <v>310</v>
      </c>
      <c r="F40" s="139"/>
      <c r="G40" s="139"/>
      <c r="H40" s="151"/>
      <c r="I40" s="151"/>
      <c r="J40" s="151"/>
      <c r="K40" s="150"/>
      <c r="L40" s="99" t="s">
        <v>47</v>
      </c>
      <c r="M40" s="110" t="s">
        <v>47</v>
      </c>
      <c r="N40" s="53"/>
    </row>
    <row r="41" spans="1:14" s="11" customFormat="1" ht="44.25" customHeight="1">
      <c r="A41" s="151"/>
      <c r="B41" s="24" t="s">
        <v>47</v>
      </c>
      <c r="C41" s="139"/>
      <c r="D41" s="67">
        <v>44377</v>
      </c>
      <c r="E41" s="79" t="s">
        <v>159</v>
      </c>
      <c r="F41" s="139"/>
      <c r="G41" s="139"/>
      <c r="H41" s="151"/>
      <c r="I41" s="151"/>
      <c r="J41" s="151"/>
      <c r="K41" s="150"/>
      <c r="L41" s="99" t="s">
        <v>47</v>
      </c>
      <c r="M41" s="110" t="s">
        <v>47</v>
      </c>
      <c r="N41" s="53"/>
    </row>
    <row r="42" spans="1:15" s="173" customFormat="1" ht="44.25" customHeight="1">
      <c r="A42" s="142"/>
      <c r="B42" s="24">
        <v>44462</v>
      </c>
      <c r="C42" s="95"/>
      <c r="D42" s="67">
        <v>44461</v>
      </c>
      <c r="E42" s="99" t="s">
        <v>311</v>
      </c>
      <c r="F42" s="95"/>
      <c r="G42" s="95"/>
      <c r="H42" s="98"/>
      <c r="I42" s="98"/>
      <c r="J42" s="98"/>
      <c r="K42" s="107"/>
      <c r="L42" s="99">
        <v>-3757.48</v>
      </c>
      <c r="M42" s="110"/>
      <c r="N42" s="51"/>
      <c r="O42" s="6"/>
    </row>
    <row r="43" spans="1:15" s="173" customFormat="1" ht="66.75" customHeight="1">
      <c r="A43" s="118">
        <v>11</v>
      </c>
      <c r="B43" s="85">
        <v>44239</v>
      </c>
      <c r="C43" s="124">
        <v>2274</v>
      </c>
      <c r="D43" s="85">
        <v>44232</v>
      </c>
      <c r="E43" s="99" t="s">
        <v>58</v>
      </c>
      <c r="F43" s="138" t="s">
        <v>16</v>
      </c>
      <c r="G43" s="126" t="s">
        <v>17</v>
      </c>
      <c r="H43" s="129" t="s">
        <v>26</v>
      </c>
      <c r="I43" s="126" t="s">
        <v>39</v>
      </c>
      <c r="J43" s="126" t="s">
        <v>37</v>
      </c>
      <c r="K43" s="115">
        <v>44561</v>
      </c>
      <c r="L43" s="73">
        <v>4291.65</v>
      </c>
      <c r="M43" s="73">
        <v>715.28</v>
      </c>
      <c r="N43" s="64"/>
      <c r="O43" s="170"/>
    </row>
    <row r="44" spans="1:15" s="173" customFormat="1" ht="66.75" customHeight="1">
      <c r="A44" s="136"/>
      <c r="B44" s="85"/>
      <c r="C44" s="137"/>
      <c r="D44" s="85">
        <v>44365</v>
      </c>
      <c r="E44" s="99" t="s">
        <v>153</v>
      </c>
      <c r="F44" s="139"/>
      <c r="G44" s="127"/>
      <c r="H44" s="130"/>
      <c r="I44" s="127"/>
      <c r="J44" s="127"/>
      <c r="K44" s="116"/>
      <c r="L44" s="73" t="s">
        <v>47</v>
      </c>
      <c r="M44" s="73" t="s">
        <v>47</v>
      </c>
      <c r="N44" s="64"/>
      <c r="O44" s="170"/>
    </row>
    <row r="45" spans="1:15" s="173" customFormat="1" ht="51.75" customHeight="1">
      <c r="A45" s="136"/>
      <c r="B45" s="85"/>
      <c r="C45" s="137"/>
      <c r="D45" s="85"/>
      <c r="E45" s="99" t="s">
        <v>312</v>
      </c>
      <c r="F45" s="139"/>
      <c r="G45" s="127"/>
      <c r="H45" s="130"/>
      <c r="I45" s="127"/>
      <c r="J45" s="127"/>
      <c r="K45" s="116"/>
      <c r="L45" s="73" t="s">
        <v>47</v>
      </c>
      <c r="M45" s="73" t="s">
        <v>47</v>
      </c>
      <c r="N45" s="64"/>
      <c r="O45" s="170"/>
    </row>
    <row r="46" spans="1:15" s="173" customFormat="1" ht="53.25" customHeight="1">
      <c r="A46" s="119"/>
      <c r="B46" s="85"/>
      <c r="C46" s="88"/>
      <c r="D46" s="85"/>
      <c r="E46" s="99" t="s">
        <v>300</v>
      </c>
      <c r="F46" s="140"/>
      <c r="G46" s="128"/>
      <c r="H46" s="131"/>
      <c r="I46" s="128"/>
      <c r="J46" s="128"/>
      <c r="K46" s="117"/>
      <c r="L46" s="73">
        <v>-1367.39</v>
      </c>
      <c r="M46" s="73" t="s">
        <v>47</v>
      </c>
      <c r="N46" s="64"/>
      <c r="O46" s="170"/>
    </row>
    <row r="47" spans="1:15" s="173" customFormat="1" ht="68.25" customHeight="1">
      <c r="A47" s="141">
        <v>12</v>
      </c>
      <c r="B47" s="85">
        <v>44239</v>
      </c>
      <c r="C47" s="88">
        <v>2240</v>
      </c>
      <c r="D47" s="106">
        <v>44232</v>
      </c>
      <c r="E47" s="79" t="s">
        <v>59</v>
      </c>
      <c r="F47" s="138" t="s">
        <v>40</v>
      </c>
      <c r="G47" s="126" t="s">
        <v>7</v>
      </c>
      <c r="H47" s="129" t="s">
        <v>60</v>
      </c>
      <c r="I47" s="126" t="s">
        <v>41</v>
      </c>
      <c r="J47" s="126" t="s">
        <v>37</v>
      </c>
      <c r="K47" s="115">
        <v>44561</v>
      </c>
      <c r="L47" s="73">
        <v>2839.5</v>
      </c>
      <c r="M47" s="73">
        <v>473.25</v>
      </c>
      <c r="N47" s="65"/>
      <c r="O47" s="170"/>
    </row>
    <row r="48" spans="1:15" s="173" customFormat="1" ht="68.25" customHeight="1">
      <c r="A48" s="142"/>
      <c r="B48" s="85"/>
      <c r="C48" s="88"/>
      <c r="D48" s="85">
        <v>44351</v>
      </c>
      <c r="E48" s="99" t="s">
        <v>160</v>
      </c>
      <c r="F48" s="140"/>
      <c r="G48" s="128"/>
      <c r="H48" s="131"/>
      <c r="I48" s="128"/>
      <c r="J48" s="128"/>
      <c r="K48" s="117"/>
      <c r="L48" s="73" t="s">
        <v>47</v>
      </c>
      <c r="M48" s="73" t="s">
        <v>47</v>
      </c>
      <c r="N48" s="65"/>
      <c r="O48" s="170"/>
    </row>
    <row r="49" spans="1:15" s="173" customFormat="1" ht="95.25" customHeight="1">
      <c r="A49" s="118">
        <v>13</v>
      </c>
      <c r="B49" s="85">
        <v>44249</v>
      </c>
      <c r="C49" s="124">
        <v>2240</v>
      </c>
      <c r="D49" s="106">
        <v>44244</v>
      </c>
      <c r="E49" s="79">
        <v>3</v>
      </c>
      <c r="F49" s="138" t="s">
        <v>50</v>
      </c>
      <c r="G49" s="132" t="s">
        <v>51</v>
      </c>
      <c r="H49" s="129" t="s">
        <v>61</v>
      </c>
      <c r="I49" s="126" t="s">
        <v>62</v>
      </c>
      <c r="J49" s="126" t="s">
        <v>34</v>
      </c>
      <c r="K49" s="115">
        <v>44561</v>
      </c>
      <c r="L49" s="73">
        <v>710514.92</v>
      </c>
      <c r="M49" s="73" t="s">
        <v>47</v>
      </c>
      <c r="N49" s="65"/>
      <c r="O49" s="6"/>
    </row>
    <row r="50" spans="1:15" s="173" customFormat="1" ht="53.25" customHeight="1">
      <c r="A50" s="136"/>
      <c r="B50" s="85"/>
      <c r="C50" s="137"/>
      <c r="D50" s="106">
        <v>44273</v>
      </c>
      <c r="E50" s="79" t="s">
        <v>162</v>
      </c>
      <c r="F50" s="139"/>
      <c r="G50" s="133"/>
      <c r="H50" s="130"/>
      <c r="I50" s="127"/>
      <c r="J50" s="127"/>
      <c r="K50" s="116"/>
      <c r="L50" s="73" t="s">
        <v>47</v>
      </c>
      <c r="M50" s="73" t="s">
        <v>47</v>
      </c>
      <c r="N50" s="65"/>
      <c r="O50" s="6"/>
    </row>
    <row r="51" spans="1:15" s="173" customFormat="1" ht="53.25" customHeight="1">
      <c r="A51" s="136"/>
      <c r="B51" s="85"/>
      <c r="C51" s="125"/>
      <c r="D51" s="106">
        <v>44351</v>
      </c>
      <c r="E51" s="79" t="s">
        <v>161</v>
      </c>
      <c r="F51" s="139"/>
      <c r="G51" s="133"/>
      <c r="H51" s="130"/>
      <c r="I51" s="127"/>
      <c r="J51" s="128"/>
      <c r="K51" s="116"/>
      <c r="L51" s="73" t="s">
        <v>47</v>
      </c>
      <c r="M51" s="73" t="s">
        <v>47</v>
      </c>
      <c r="N51" s="65"/>
      <c r="O51" s="6"/>
    </row>
    <row r="52" spans="1:15" s="173" customFormat="1" ht="53.25" customHeight="1">
      <c r="A52" s="119"/>
      <c r="B52" s="85"/>
      <c r="C52" s="87"/>
      <c r="D52" s="106">
        <v>44560</v>
      </c>
      <c r="E52" s="79" t="s">
        <v>314</v>
      </c>
      <c r="F52" s="140"/>
      <c r="G52" s="134"/>
      <c r="H52" s="131"/>
      <c r="I52" s="128"/>
      <c r="J52" s="92"/>
      <c r="K52" s="117"/>
      <c r="L52" s="73" t="s">
        <v>47</v>
      </c>
      <c r="M52" s="73" t="s">
        <v>47</v>
      </c>
      <c r="N52" s="65"/>
      <c r="O52" s="6"/>
    </row>
    <row r="53" spans="1:15" s="173" customFormat="1" ht="95.25" customHeight="1">
      <c r="A53" s="141">
        <v>14</v>
      </c>
      <c r="B53" s="106">
        <v>44249</v>
      </c>
      <c r="C53" s="124">
        <v>2240</v>
      </c>
      <c r="D53" s="106">
        <v>44244</v>
      </c>
      <c r="E53" s="79">
        <v>4</v>
      </c>
      <c r="F53" s="138" t="s">
        <v>50</v>
      </c>
      <c r="G53" s="132" t="s">
        <v>51</v>
      </c>
      <c r="H53" s="129" t="s">
        <v>63</v>
      </c>
      <c r="I53" s="126" t="s">
        <v>62</v>
      </c>
      <c r="J53" s="126" t="s">
        <v>34</v>
      </c>
      <c r="K53" s="115">
        <v>44561</v>
      </c>
      <c r="L53" s="111">
        <v>999999.99</v>
      </c>
      <c r="M53" s="111" t="s">
        <v>47</v>
      </c>
      <c r="N53" s="65"/>
      <c r="O53" s="6"/>
    </row>
    <row r="54" spans="1:15" s="173" customFormat="1" ht="53.25" customHeight="1">
      <c r="A54" s="151"/>
      <c r="B54" s="85"/>
      <c r="C54" s="137"/>
      <c r="D54" s="106">
        <v>44273</v>
      </c>
      <c r="E54" s="79" t="s">
        <v>162</v>
      </c>
      <c r="F54" s="139"/>
      <c r="G54" s="133"/>
      <c r="H54" s="130"/>
      <c r="I54" s="127"/>
      <c r="J54" s="127"/>
      <c r="K54" s="116"/>
      <c r="L54" s="73" t="s">
        <v>47</v>
      </c>
      <c r="M54" s="73" t="s">
        <v>47</v>
      </c>
      <c r="N54" s="65"/>
      <c r="O54" s="6"/>
    </row>
    <row r="55" spans="1:15" s="173" customFormat="1" ht="53.25" customHeight="1">
      <c r="A55" s="151"/>
      <c r="B55" s="85"/>
      <c r="C55" s="137"/>
      <c r="D55" s="106">
        <v>44351</v>
      </c>
      <c r="E55" s="79" t="s">
        <v>161</v>
      </c>
      <c r="F55" s="139"/>
      <c r="G55" s="133"/>
      <c r="H55" s="130"/>
      <c r="I55" s="127"/>
      <c r="J55" s="128"/>
      <c r="K55" s="116"/>
      <c r="L55" s="73" t="s">
        <v>47</v>
      </c>
      <c r="M55" s="73" t="s">
        <v>47</v>
      </c>
      <c r="N55" s="65"/>
      <c r="O55" s="6"/>
    </row>
    <row r="56" spans="1:15" s="173" customFormat="1" ht="53.25" customHeight="1">
      <c r="A56" s="142"/>
      <c r="B56" s="85"/>
      <c r="C56" s="125"/>
      <c r="D56" s="106">
        <v>44560</v>
      </c>
      <c r="E56" s="79" t="s">
        <v>314</v>
      </c>
      <c r="F56" s="140"/>
      <c r="G56" s="134"/>
      <c r="H56" s="131"/>
      <c r="I56" s="128"/>
      <c r="J56" s="93"/>
      <c r="K56" s="117"/>
      <c r="L56" s="73" t="s">
        <v>47</v>
      </c>
      <c r="M56" s="73" t="s">
        <v>47</v>
      </c>
      <c r="N56" s="65"/>
      <c r="O56" s="6"/>
    </row>
    <row r="57" spans="1:15" s="173" customFormat="1" ht="95.25" customHeight="1">
      <c r="A57" s="99">
        <v>15</v>
      </c>
      <c r="B57" s="106">
        <v>44251</v>
      </c>
      <c r="C57" s="102">
        <v>2240</v>
      </c>
      <c r="D57" s="106">
        <v>44244</v>
      </c>
      <c r="E57" s="79" t="s">
        <v>65</v>
      </c>
      <c r="F57" s="104" t="s">
        <v>40</v>
      </c>
      <c r="G57" s="108" t="s">
        <v>7</v>
      </c>
      <c r="H57" s="109" t="s">
        <v>66</v>
      </c>
      <c r="I57" s="108" t="s">
        <v>38</v>
      </c>
      <c r="J57" s="108" t="s">
        <v>37</v>
      </c>
      <c r="K57" s="106">
        <v>44561</v>
      </c>
      <c r="L57" s="111">
        <v>188.5</v>
      </c>
      <c r="M57" s="111">
        <v>31.42</v>
      </c>
      <c r="N57" s="65"/>
      <c r="O57" s="6"/>
    </row>
    <row r="58" spans="1:15" s="173" customFormat="1" ht="95.25" customHeight="1">
      <c r="A58" s="90">
        <v>16</v>
      </c>
      <c r="B58" s="106">
        <v>44251</v>
      </c>
      <c r="C58" s="102">
        <v>2240</v>
      </c>
      <c r="D58" s="106">
        <v>44244</v>
      </c>
      <c r="E58" s="79" t="s">
        <v>64</v>
      </c>
      <c r="F58" s="104" t="s">
        <v>40</v>
      </c>
      <c r="G58" s="108" t="s">
        <v>7</v>
      </c>
      <c r="H58" s="109" t="s">
        <v>67</v>
      </c>
      <c r="I58" s="108" t="s">
        <v>38</v>
      </c>
      <c r="J58" s="108" t="s">
        <v>37</v>
      </c>
      <c r="K58" s="106">
        <v>44561</v>
      </c>
      <c r="L58" s="111">
        <v>250.4</v>
      </c>
      <c r="M58" s="111">
        <v>41.73</v>
      </c>
      <c r="N58" s="65"/>
      <c r="O58" s="6"/>
    </row>
    <row r="59" spans="1:15" s="173" customFormat="1" ht="43.5" customHeight="1">
      <c r="A59" s="141">
        <v>17</v>
      </c>
      <c r="B59" s="106">
        <v>44251</v>
      </c>
      <c r="C59" s="124">
        <v>2273</v>
      </c>
      <c r="D59" s="106">
        <v>44249</v>
      </c>
      <c r="E59" s="79" t="s">
        <v>68</v>
      </c>
      <c r="F59" s="138" t="s">
        <v>69</v>
      </c>
      <c r="G59" s="126" t="s">
        <v>46</v>
      </c>
      <c r="H59" s="129" t="s">
        <v>70</v>
      </c>
      <c r="I59" s="126" t="s">
        <v>71</v>
      </c>
      <c r="J59" s="108" t="s">
        <v>37</v>
      </c>
      <c r="K59" s="115">
        <v>44561</v>
      </c>
      <c r="L59" s="111">
        <v>32687.24</v>
      </c>
      <c r="M59" s="111">
        <v>5447.87</v>
      </c>
      <c r="N59" s="65"/>
      <c r="O59" s="6"/>
    </row>
    <row r="60" spans="1:15" s="173" customFormat="1" ht="43.5" customHeight="1">
      <c r="A60" s="151"/>
      <c r="B60" s="106"/>
      <c r="C60" s="137"/>
      <c r="D60" s="106"/>
      <c r="E60" s="79" t="s">
        <v>317</v>
      </c>
      <c r="F60" s="139"/>
      <c r="G60" s="127"/>
      <c r="H60" s="130"/>
      <c r="I60" s="127"/>
      <c r="J60" s="108"/>
      <c r="K60" s="116"/>
      <c r="L60" s="111" t="s">
        <v>47</v>
      </c>
      <c r="M60" s="111" t="s">
        <v>47</v>
      </c>
      <c r="N60" s="65"/>
      <c r="O60" s="6"/>
    </row>
    <row r="61" spans="1:15" s="173" customFormat="1" ht="43.5" customHeight="1">
      <c r="A61" s="142"/>
      <c r="B61" s="106">
        <v>44494</v>
      </c>
      <c r="C61" s="125"/>
      <c r="D61" s="106">
        <v>44494</v>
      </c>
      <c r="E61" s="79" t="s">
        <v>316</v>
      </c>
      <c r="F61" s="140"/>
      <c r="G61" s="128"/>
      <c r="H61" s="131"/>
      <c r="I61" s="128"/>
      <c r="J61" s="108" t="s">
        <v>37</v>
      </c>
      <c r="K61" s="117"/>
      <c r="L61" s="111">
        <v>-5329.33</v>
      </c>
      <c r="M61" s="111">
        <f>L61/6</f>
        <v>-888.2216666666667</v>
      </c>
      <c r="N61" s="65"/>
      <c r="O61" s="6"/>
    </row>
    <row r="62" spans="1:15" s="173" customFormat="1" ht="67.5" customHeight="1">
      <c r="A62" s="118">
        <v>18</v>
      </c>
      <c r="B62" s="115">
        <v>44266</v>
      </c>
      <c r="C62" s="124">
        <v>2272</v>
      </c>
      <c r="D62" s="115">
        <v>44265</v>
      </c>
      <c r="E62" s="141">
        <v>329</v>
      </c>
      <c r="F62" s="138" t="s">
        <v>42</v>
      </c>
      <c r="G62" s="126" t="s">
        <v>19</v>
      </c>
      <c r="H62" s="126" t="s">
        <v>73</v>
      </c>
      <c r="I62" s="126" t="s">
        <v>75</v>
      </c>
      <c r="J62" s="126" t="s">
        <v>37</v>
      </c>
      <c r="K62" s="115">
        <v>44561</v>
      </c>
      <c r="L62" s="152">
        <v>82703.88</v>
      </c>
      <c r="M62" s="152">
        <v>13783.98</v>
      </c>
      <c r="N62" s="51"/>
      <c r="O62" s="6"/>
    </row>
    <row r="63" spans="1:15" s="173" customFormat="1" ht="40.5" customHeight="1">
      <c r="A63" s="136"/>
      <c r="B63" s="117"/>
      <c r="C63" s="137"/>
      <c r="D63" s="117"/>
      <c r="E63" s="142"/>
      <c r="F63" s="139"/>
      <c r="G63" s="127"/>
      <c r="H63" s="127"/>
      <c r="I63" s="127"/>
      <c r="J63" s="127"/>
      <c r="K63" s="116"/>
      <c r="L63" s="153"/>
      <c r="M63" s="153"/>
      <c r="N63" s="51"/>
      <c r="O63" s="6"/>
    </row>
    <row r="64" spans="1:15" s="173" customFormat="1" ht="53.25" customHeight="1">
      <c r="A64" s="136"/>
      <c r="B64" s="85"/>
      <c r="C64" s="137"/>
      <c r="D64" s="106" t="s">
        <v>163</v>
      </c>
      <c r="E64" s="79" t="s">
        <v>162</v>
      </c>
      <c r="F64" s="139"/>
      <c r="G64" s="127"/>
      <c r="H64" s="127"/>
      <c r="I64" s="127"/>
      <c r="J64" s="127"/>
      <c r="K64" s="116"/>
      <c r="L64" s="73" t="s">
        <v>47</v>
      </c>
      <c r="M64" s="73" t="s">
        <v>47</v>
      </c>
      <c r="N64" s="65"/>
      <c r="O64" s="171">
        <f>L62+L67</f>
        <v>92197.32</v>
      </c>
    </row>
    <row r="65" spans="1:15" s="173" customFormat="1" ht="53.25" customHeight="1">
      <c r="A65" s="136"/>
      <c r="B65" s="85"/>
      <c r="C65" s="125"/>
      <c r="D65" s="106">
        <v>44351</v>
      </c>
      <c r="E65" s="79" t="s">
        <v>161</v>
      </c>
      <c r="F65" s="139"/>
      <c r="G65" s="127"/>
      <c r="H65" s="127"/>
      <c r="I65" s="127"/>
      <c r="J65" s="127"/>
      <c r="K65" s="116"/>
      <c r="L65" s="73" t="s">
        <v>47</v>
      </c>
      <c r="M65" s="73" t="s">
        <v>47</v>
      </c>
      <c r="N65" s="65"/>
      <c r="O65" s="6"/>
    </row>
    <row r="66" spans="1:15" s="173" customFormat="1" ht="53.25" customHeight="1">
      <c r="A66" s="119"/>
      <c r="B66" s="94">
        <v>44533</v>
      </c>
      <c r="C66" s="87"/>
      <c r="D66" s="106">
        <v>44531</v>
      </c>
      <c r="E66" s="79" t="s">
        <v>265</v>
      </c>
      <c r="F66" s="140"/>
      <c r="G66" s="128"/>
      <c r="H66" s="128"/>
      <c r="I66" s="128"/>
      <c r="J66" s="128"/>
      <c r="K66" s="117"/>
      <c r="L66" s="68">
        <v>-54905.04</v>
      </c>
      <c r="M66" s="68">
        <v>-9150.84</v>
      </c>
      <c r="N66" s="65"/>
      <c r="O66" s="6"/>
    </row>
    <row r="67" spans="1:15" s="173" customFormat="1" ht="32.25" customHeight="1">
      <c r="A67" s="118">
        <v>19</v>
      </c>
      <c r="B67" s="115">
        <v>44266</v>
      </c>
      <c r="C67" s="124">
        <v>2272</v>
      </c>
      <c r="D67" s="115">
        <v>44265</v>
      </c>
      <c r="E67" s="141">
        <v>330</v>
      </c>
      <c r="F67" s="138" t="s">
        <v>42</v>
      </c>
      <c r="G67" s="126" t="s">
        <v>19</v>
      </c>
      <c r="H67" s="126" t="s">
        <v>20</v>
      </c>
      <c r="I67" s="129" t="s">
        <v>76</v>
      </c>
      <c r="J67" s="129" t="s">
        <v>37</v>
      </c>
      <c r="K67" s="115">
        <v>44561</v>
      </c>
      <c r="L67" s="154">
        <v>9493.44</v>
      </c>
      <c r="M67" s="154">
        <v>1582.24</v>
      </c>
      <c r="N67" s="51"/>
      <c r="O67" s="6"/>
    </row>
    <row r="68" spans="1:15" s="173" customFormat="1" ht="71.25" customHeight="1">
      <c r="A68" s="136"/>
      <c r="B68" s="117"/>
      <c r="C68" s="137"/>
      <c r="D68" s="117"/>
      <c r="E68" s="142"/>
      <c r="F68" s="139"/>
      <c r="G68" s="127"/>
      <c r="H68" s="127"/>
      <c r="I68" s="130"/>
      <c r="J68" s="130"/>
      <c r="K68" s="116"/>
      <c r="L68" s="155"/>
      <c r="M68" s="155"/>
      <c r="N68" s="51"/>
      <c r="O68" s="6"/>
    </row>
    <row r="69" spans="1:15" s="173" customFormat="1" ht="53.25" customHeight="1">
      <c r="A69" s="136"/>
      <c r="B69" s="85"/>
      <c r="C69" s="137"/>
      <c r="D69" s="106" t="s">
        <v>163</v>
      </c>
      <c r="E69" s="79" t="s">
        <v>162</v>
      </c>
      <c r="F69" s="139"/>
      <c r="G69" s="127"/>
      <c r="H69" s="127"/>
      <c r="I69" s="130"/>
      <c r="J69" s="130"/>
      <c r="K69" s="116"/>
      <c r="L69" s="73" t="s">
        <v>47</v>
      </c>
      <c r="M69" s="73" t="s">
        <v>47</v>
      </c>
      <c r="N69" s="65"/>
      <c r="O69" s="6"/>
    </row>
    <row r="70" spans="1:15" s="173" customFormat="1" ht="53.25" customHeight="1">
      <c r="A70" s="136"/>
      <c r="B70" s="85"/>
      <c r="C70" s="125"/>
      <c r="D70" s="106">
        <v>44351</v>
      </c>
      <c r="E70" s="79" t="s">
        <v>161</v>
      </c>
      <c r="F70" s="139"/>
      <c r="G70" s="127"/>
      <c r="H70" s="127"/>
      <c r="I70" s="130"/>
      <c r="J70" s="131"/>
      <c r="K70" s="116"/>
      <c r="L70" s="73" t="s">
        <v>47</v>
      </c>
      <c r="M70" s="73" t="s">
        <v>47</v>
      </c>
      <c r="N70" s="65"/>
      <c r="O70" s="6"/>
    </row>
    <row r="71" spans="1:15" s="173" customFormat="1" ht="53.25" customHeight="1">
      <c r="A71" s="119"/>
      <c r="B71" s="85">
        <v>44533</v>
      </c>
      <c r="C71" s="87"/>
      <c r="D71" s="106">
        <v>44531</v>
      </c>
      <c r="E71" s="79" t="s">
        <v>265</v>
      </c>
      <c r="F71" s="140"/>
      <c r="G71" s="128"/>
      <c r="H71" s="128"/>
      <c r="I71" s="131"/>
      <c r="J71" s="100"/>
      <c r="K71" s="117"/>
      <c r="L71" s="73">
        <v>-4755.64</v>
      </c>
      <c r="M71" s="73">
        <f>L71/6</f>
        <v>-792.6066666666667</v>
      </c>
      <c r="N71" s="65"/>
      <c r="O71" s="6"/>
    </row>
    <row r="72" spans="1:15" s="173" customFormat="1" ht="87.75" customHeight="1">
      <c r="A72" s="118">
        <v>20</v>
      </c>
      <c r="B72" s="85">
        <v>44271</v>
      </c>
      <c r="C72" s="124">
        <v>2240</v>
      </c>
      <c r="D72" s="85">
        <v>44265</v>
      </c>
      <c r="E72" s="99">
        <v>5</v>
      </c>
      <c r="F72" s="138" t="s">
        <v>22</v>
      </c>
      <c r="G72" s="126" t="s">
        <v>23</v>
      </c>
      <c r="H72" s="126" t="s">
        <v>77</v>
      </c>
      <c r="I72" s="129" t="s">
        <v>35</v>
      </c>
      <c r="J72" s="129" t="s">
        <v>34</v>
      </c>
      <c r="K72" s="115">
        <v>44561</v>
      </c>
      <c r="L72" s="105">
        <v>500000</v>
      </c>
      <c r="M72" s="105">
        <v>83333.33</v>
      </c>
      <c r="N72" s="51"/>
      <c r="O72" s="6"/>
    </row>
    <row r="73" spans="1:15" s="173" customFormat="1" ht="56.25" customHeight="1">
      <c r="A73" s="119"/>
      <c r="B73" s="85"/>
      <c r="C73" s="125"/>
      <c r="D73" s="85">
        <v>44351</v>
      </c>
      <c r="E73" s="99" t="s">
        <v>153</v>
      </c>
      <c r="F73" s="140"/>
      <c r="G73" s="128"/>
      <c r="H73" s="128"/>
      <c r="I73" s="131"/>
      <c r="J73" s="131"/>
      <c r="K73" s="117"/>
      <c r="L73" s="105" t="s">
        <v>47</v>
      </c>
      <c r="M73" s="105" t="s">
        <v>47</v>
      </c>
      <c r="N73" s="51"/>
      <c r="O73" s="6"/>
    </row>
    <row r="74" spans="1:15" s="173" customFormat="1" ht="95.25" customHeight="1">
      <c r="A74" s="118">
        <v>21</v>
      </c>
      <c r="B74" s="85">
        <v>44271</v>
      </c>
      <c r="C74" s="124">
        <v>2240</v>
      </c>
      <c r="D74" s="85">
        <v>44265</v>
      </c>
      <c r="E74" s="99">
        <v>6</v>
      </c>
      <c r="F74" s="138" t="s">
        <v>22</v>
      </c>
      <c r="G74" s="132" t="s">
        <v>23</v>
      </c>
      <c r="H74" s="126" t="s">
        <v>78</v>
      </c>
      <c r="I74" s="129" t="s">
        <v>35</v>
      </c>
      <c r="J74" s="129" t="s">
        <v>34</v>
      </c>
      <c r="K74" s="115">
        <v>44561</v>
      </c>
      <c r="L74" s="105">
        <v>165000</v>
      </c>
      <c r="M74" s="105">
        <v>27500</v>
      </c>
      <c r="N74" s="51"/>
      <c r="O74" s="6"/>
    </row>
    <row r="75" spans="1:15" s="173" customFormat="1" ht="45.75" customHeight="1">
      <c r="A75" s="136"/>
      <c r="B75" s="85"/>
      <c r="C75" s="137"/>
      <c r="D75" s="85">
        <v>44351</v>
      </c>
      <c r="E75" s="99" t="s">
        <v>153</v>
      </c>
      <c r="F75" s="139"/>
      <c r="G75" s="134"/>
      <c r="H75" s="127"/>
      <c r="I75" s="130"/>
      <c r="J75" s="131"/>
      <c r="K75" s="116"/>
      <c r="L75" s="105" t="s">
        <v>47</v>
      </c>
      <c r="M75" s="105" t="s">
        <v>47</v>
      </c>
      <c r="N75" s="51"/>
      <c r="O75" s="6"/>
    </row>
    <row r="76" spans="1:15" s="173" customFormat="1" ht="45.75" customHeight="1">
      <c r="A76" s="119"/>
      <c r="B76" s="85">
        <v>44560</v>
      </c>
      <c r="C76" s="125"/>
      <c r="D76" s="85">
        <v>44560</v>
      </c>
      <c r="E76" s="99" t="s">
        <v>318</v>
      </c>
      <c r="F76" s="140"/>
      <c r="G76" s="83"/>
      <c r="H76" s="128"/>
      <c r="I76" s="131"/>
      <c r="J76" s="101"/>
      <c r="K76" s="117"/>
      <c r="L76" s="105" t="s">
        <v>47</v>
      </c>
      <c r="M76" s="105" t="s">
        <v>47</v>
      </c>
      <c r="N76" s="51"/>
      <c r="O76" s="6"/>
    </row>
    <row r="77" spans="1:15" s="173" customFormat="1" ht="32.25" customHeight="1">
      <c r="A77" s="118">
        <v>22</v>
      </c>
      <c r="B77" s="85">
        <v>44271</v>
      </c>
      <c r="C77" s="167">
        <v>2240</v>
      </c>
      <c r="D77" s="85">
        <v>44266</v>
      </c>
      <c r="E77" s="99">
        <v>7</v>
      </c>
      <c r="F77" s="168" t="s">
        <v>50</v>
      </c>
      <c r="G77" s="145" t="s">
        <v>51</v>
      </c>
      <c r="H77" s="146" t="s">
        <v>79</v>
      </c>
      <c r="I77" s="147" t="s">
        <v>35</v>
      </c>
      <c r="J77" s="147" t="s">
        <v>34</v>
      </c>
      <c r="K77" s="148">
        <v>44561</v>
      </c>
      <c r="L77" s="5">
        <v>79991.94</v>
      </c>
      <c r="M77" s="105" t="s">
        <v>47</v>
      </c>
      <c r="N77" s="51"/>
      <c r="O77" s="6"/>
    </row>
    <row r="78" spans="1:15" s="173" customFormat="1" ht="53.25" customHeight="1">
      <c r="A78" s="136"/>
      <c r="B78" s="85"/>
      <c r="C78" s="167"/>
      <c r="D78" s="106">
        <v>44273</v>
      </c>
      <c r="E78" s="79" t="s">
        <v>162</v>
      </c>
      <c r="F78" s="168"/>
      <c r="G78" s="145"/>
      <c r="H78" s="146"/>
      <c r="I78" s="147"/>
      <c r="J78" s="147"/>
      <c r="K78" s="148"/>
      <c r="L78" s="111" t="s">
        <v>47</v>
      </c>
      <c r="M78" s="73" t="s">
        <v>47</v>
      </c>
      <c r="N78" s="65"/>
      <c r="O78" s="6"/>
    </row>
    <row r="79" spans="1:15" s="173" customFormat="1" ht="53.25" customHeight="1">
      <c r="A79" s="136"/>
      <c r="B79" s="94"/>
      <c r="C79" s="167"/>
      <c r="D79" s="84">
        <v>44351</v>
      </c>
      <c r="E79" s="97" t="s">
        <v>161</v>
      </c>
      <c r="F79" s="168"/>
      <c r="G79" s="145"/>
      <c r="H79" s="146"/>
      <c r="I79" s="147"/>
      <c r="J79" s="147"/>
      <c r="K79" s="148"/>
      <c r="L79" s="72" t="s">
        <v>47</v>
      </c>
      <c r="M79" s="68" t="s">
        <v>47</v>
      </c>
      <c r="N79" s="65"/>
      <c r="O79" s="6"/>
    </row>
    <row r="80" spans="1:15" s="174" customFormat="1" ht="53.25" customHeight="1">
      <c r="A80" s="119"/>
      <c r="B80" s="106">
        <v>44553</v>
      </c>
      <c r="C80" s="102"/>
      <c r="D80" s="106">
        <v>44544</v>
      </c>
      <c r="E80" s="79" t="s">
        <v>309</v>
      </c>
      <c r="F80" s="104"/>
      <c r="G80" s="103"/>
      <c r="H80" s="108"/>
      <c r="I80" s="109"/>
      <c r="J80" s="109"/>
      <c r="K80" s="106"/>
      <c r="L80" s="111">
        <v>-0.02</v>
      </c>
      <c r="M80" s="111" t="s">
        <v>47</v>
      </c>
      <c r="N80" s="69"/>
      <c r="O80" s="78"/>
    </row>
    <row r="81" spans="1:14" s="172" customFormat="1" ht="84.75" customHeight="1">
      <c r="A81" s="118">
        <v>23</v>
      </c>
      <c r="B81" s="106">
        <v>44295</v>
      </c>
      <c r="C81" s="124">
        <v>2240</v>
      </c>
      <c r="D81" s="106">
        <v>44294</v>
      </c>
      <c r="E81" s="79">
        <v>8</v>
      </c>
      <c r="F81" s="138" t="s">
        <v>22</v>
      </c>
      <c r="G81" s="126" t="s">
        <v>23</v>
      </c>
      <c r="H81" s="126" t="s">
        <v>80</v>
      </c>
      <c r="I81" s="129" t="s">
        <v>35</v>
      </c>
      <c r="J81" s="129" t="s">
        <v>34</v>
      </c>
      <c r="K81" s="115">
        <v>44561</v>
      </c>
      <c r="L81" s="5">
        <v>81600</v>
      </c>
      <c r="M81" s="5">
        <v>13600</v>
      </c>
      <c r="N81" s="54"/>
    </row>
    <row r="82" spans="1:14" s="172" customFormat="1" ht="57" customHeight="1">
      <c r="A82" s="119"/>
      <c r="B82" s="106"/>
      <c r="C82" s="125"/>
      <c r="D82" s="106">
        <v>44351</v>
      </c>
      <c r="E82" s="79" t="s">
        <v>153</v>
      </c>
      <c r="F82" s="140"/>
      <c r="G82" s="128"/>
      <c r="H82" s="128"/>
      <c r="I82" s="131"/>
      <c r="J82" s="131"/>
      <c r="K82" s="117"/>
      <c r="L82" s="5" t="s">
        <v>47</v>
      </c>
      <c r="M82" s="5" t="s">
        <v>47</v>
      </c>
      <c r="N82" s="54"/>
    </row>
    <row r="83" spans="1:16" s="12" customFormat="1" ht="39" customHeight="1">
      <c r="A83" s="78">
        <v>24</v>
      </c>
      <c r="B83" s="106">
        <v>44300</v>
      </c>
      <c r="C83" s="102">
        <v>2240</v>
      </c>
      <c r="D83" s="106">
        <v>44298</v>
      </c>
      <c r="E83" s="79">
        <v>9</v>
      </c>
      <c r="F83" s="102" t="s">
        <v>82</v>
      </c>
      <c r="G83" s="103" t="s">
        <v>93</v>
      </c>
      <c r="H83" s="108" t="s">
        <v>92</v>
      </c>
      <c r="I83" s="103" t="s">
        <v>91</v>
      </c>
      <c r="J83" s="103" t="s">
        <v>37</v>
      </c>
      <c r="K83" s="106">
        <v>44561</v>
      </c>
      <c r="L83" s="111">
        <v>104990</v>
      </c>
      <c r="M83" s="80" t="s">
        <v>47</v>
      </c>
      <c r="N83" s="54"/>
      <c r="O83" s="12">
        <f>3+60+9+69</f>
        <v>141</v>
      </c>
      <c r="P83" s="12">
        <f>7+4+19+8+1+6+1+10+4+5+3+1+1+11+8+2+3+6+8+2+2+8+8+2+3+2+6</f>
        <v>141</v>
      </c>
    </row>
    <row r="84" spans="1:16" s="12" customFormat="1" ht="70.5" customHeight="1">
      <c r="A84" s="118">
        <v>25</v>
      </c>
      <c r="B84" s="106">
        <v>44295</v>
      </c>
      <c r="C84" s="124">
        <v>2240</v>
      </c>
      <c r="D84" s="106">
        <v>44305</v>
      </c>
      <c r="E84" s="79">
        <v>10</v>
      </c>
      <c r="F84" s="138" t="s">
        <v>87</v>
      </c>
      <c r="G84" s="126" t="s">
        <v>90</v>
      </c>
      <c r="H84" s="126" t="s">
        <v>89</v>
      </c>
      <c r="I84" s="129" t="s">
        <v>86</v>
      </c>
      <c r="J84" s="132" t="s">
        <v>34</v>
      </c>
      <c r="K84" s="115">
        <v>44561</v>
      </c>
      <c r="L84" s="5">
        <v>84999</v>
      </c>
      <c r="M84" s="5" t="s">
        <v>47</v>
      </c>
      <c r="N84" s="54"/>
      <c r="P84" s="12" t="s">
        <v>246</v>
      </c>
    </row>
    <row r="85" spans="1:14" s="12" customFormat="1" ht="52.5" customHeight="1">
      <c r="A85" s="119"/>
      <c r="B85" s="106"/>
      <c r="C85" s="125"/>
      <c r="D85" s="106">
        <v>44351</v>
      </c>
      <c r="E85" s="79" t="s">
        <v>153</v>
      </c>
      <c r="F85" s="140"/>
      <c r="G85" s="128"/>
      <c r="H85" s="128"/>
      <c r="I85" s="131"/>
      <c r="J85" s="134"/>
      <c r="K85" s="117"/>
      <c r="L85" s="5" t="s">
        <v>47</v>
      </c>
      <c r="M85" s="5" t="s">
        <v>47</v>
      </c>
      <c r="N85" s="54"/>
    </row>
    <row r="86" spans="1:14" s="12" customFormat="1" ht="69" customHeight="1">
      <c r="A86" s="118">
        <v>26</v>
      </c>
      <c r="B86" s="106">
        <v>44295</v>
      </c>
      <c r="C86" s="124">
        <v>2240</v>
      </c>
      <c r="D86" s="106">
        <v>44305</v>
      </c>
      <c r="E86" s="48">
        <v>11</v>
      </c>
      <c r="F86" s="138" t="s">
        <v>87</v>
      </c>
      <c r="G86" s="126" t="s">
        <v>90</v>
      </c>
      <c r="H86" s="126" t="s">
        <v>88</v>
      </c>
      <c r="I86" s="129" t="s">
        <v>86</v>
      </c>
      <c r="J86" s="132" t="s">
        <v>34</v>
      </c>
      <c r="K86" s="115">
        <v>44561</v>
      </c>
      <c r="L86" s="5">
        <v>59999</v>
      </c>
      <c r="M86" s="5" t="s">
        <v>47</v>
      </c>
      <c r="N86" s="54"/>
    </row>
    <row r="87" spans="1:14" s="12" customFormat="1" ht="46.5" customHeight="1">
      <c r="A87" s="119"/>
      <c r="B87" s="106"/>
      <c r="C87" s="125"/>
      <c r="D87" s="106">
        <v>44351</v>
      </c>
      <c r="E87" s="48" t="s">
        <v>153</v>
      </c>
      <c r="F87" s="140"/>
      <c r="G87" s="128"/>
      <c r="H87" s="128"/>
      <c r="I87" s="131"/>
      <c r="J87" s="134"/>
      <c r="K87" s="117"/>
      <c r="L87" s="5" t="s">
        <v>47</v>
      </c>
      <c r="M87" s="5" t="s">
        <v>47</v>
      </c>
      <c r="N87" s="54"/>
    </row>
    <row r="88" spans="1:14" s="12" customFormat="1" ht="54" customHeight="1">
      <c r="A88" s="118">
        <v>27</v>
      </c>
      <c r="B88" s="106">
        <v>44295</v>
      </c>
      <c r="C88" s="124">
        <v>2240</v>
      </c>
      <c r="D88" s="106">
        <v>44305</v>
      </c>
      <c r="E88" s="79">
        <v>12</v>
      </c>
      <c r="F88" s="138" t="s">
        <v>87</v>
      </c>
      <c r="G88" s="126" t="s">
        <v>90</v>
      </c>
      <c r="H88" s="126" t="s">
        <v>164</v>
      </c>
      <c r="I88" s="129" t="s">
        <v>86</v>
      </c>
      <c r="J88" s="132" t="s">
        <v>34</v>
      </c>
      <c r="K88" s="115">
        <v>44561</v>
      </c>
      <c r="L88" s="5">
        <v>104999</v>
      </c>
      <c r="M88" s="5" t="s">
        <v>47</v>
      </c>
      <c r="N88" s="55"/>
    </row>
    <row r="89" spans="1:14" s="12" customFormat="1" ht="46.5" customHeight="1">
      <c r="A89" s="136"/>
      <c r="B89" s="106"/>
      <c r="C89" s="137"/>
      <c r="D89" s="106">
        <v>44351</v>
      </c>
      <c r="E89" s="48" t="s">
        <v>153</v>
      </c>
      <c r="F89" s="139"/>
      <c r="G89" s="127"/>
      <c r="H89" s="127"/>
      <c r="I89" s="130"/>
      <c r="J89" s="134"/>
      <c r="K89" s="116"/>
      <c r="L89" s="5" t="s">
        <v>47</v>
      </c>
      <c r="M89" s="5" t="s">
        <v>47</v>
      </c>
      <c r="N89" s="54"/>
    </row>
    <row r="90" spans="1:14" s="12" customFormat="1" ht="46.5" customHeight="1">
      <c r="A90" s="119"/>
      <c r="B90" s="106" t="s">
        <v>328</v>
      </c>
      <c r="C90" s="125"/>
      <c r="D90" s="106">
        <v>44543</v>
      </c>
      <c r="E90" s="48" t="s">
        <v>315</v>
      </c>
      <c r="F90" s="140"/>
      <c r="G90" s="128"/>
      <c r="H90" s="128"/>
      <c r="I90" s="131"/>
      <c r="J90" s="83"/>
      <c r="K90" s="117"/>
      <c r="L90" s="5">
        <v>-11014.03</v>
      </c>
      <c r="M90" s="5" t="s">
        <v>47</v>
      </c>
      <c r="N90" s="54"/>
    </row>
    <row r="91" spans="1:14" s="12" customFormat="1" ht="27" customHeight="1">
      <c r="A91" s="118">
        <v>28</v>
      </c>
      <c r="B91" s="106">
        <v>44312</v>
      </c>
      <c r="C91" s="167">
        <v>2240</v>
      </c>
      <c r="D91" s="106">
        <v>44306</v>
      </c>
      <c r="E91" s="79">
        <v>13</v>
      </c>
      <c r="F91" s="167" t="s">
        <v>94</v>
      </c>
      <c r="G91" s="132" t="s">
        <v>51</v>
      </c>
      <c r="H91" s="126" t="s">
        <v>210</v>
      </c>
      <c r="I91" s="132" t="s">
        <v>35</v>
      </c>
      <c r="J91" s="145" t="s">
        <v>34</v>
      </c>
      <c r="K91" s="115">
        <v>44561</v>
      </c>
      <c r="L91" s="78">
        <v>57056.14</v>
      </c>
      <c r="M91" s="5" t="s">
        <v>47</v>
      </c>
      <c r="N91" s="54"/>
    </row>
    <row r="92" spans="1:14" s="12" customFormat="1" ht="53.25" customHeight="1">
      <c r="A92" s="136"/>
      <c r="B92" s="106"/>
      <c r="C92" s="167"/>
      <c r="D92" s="106">
        <v>44321</v>
      </c>
      <c r="E92" s="79" t="s">
        <v>162</v>
      </c>
      <c r="F92" s="167"/>
      <c r="G92" s="133"/>
      <c r="H92" s="127"/>
      <c r="I92" s="133"/>
      <c r="J92" s="145"/>
      <c r="K92" s="116"/>
      <c r="L92" s="78" t="s">
        <v>47</v>
      </c>
      <c r="M92" s="5" t="s">
        <v>47</v>
      </c>
      <c r="N92" s="54"/>
    </row>
    <row r="93" spans="1:14" s="12" customFormat="1" ht="46.5" customHeight="1">
      <c r="A93" s="136"/>
      <c r="B93" s="106"/>
      <c r="C93" s="167"/>
      <c r="D93" s="106">
        <v>44351</v>
      </c>
      <c r="E93" s="79" t="s">
        <v>161</v>
      </c>
      <c r="F93" s="167"/>
      <c r="G93" s="133"/>
      <c r="H93" s="127"/>
      <c r="I93" s="133"/>
      <c r="J93" s="145"/>
      <c r="K93" s="116"/>
      <c r="L93" s="5" t="s">
        <v>47</v>
      </c>
      <c r="M93" s="5" t="s">
        <v>47</v>
      </c>
      <c r="N93" s="54"/>
    </row>
    <row r="94" spans="1:14" s="12" customFormat="1" ht="46.5" customHeight="1">
      <c r="A94" s="119"/>
      <c r="B94" s="106"/>
      <c r="C94" s="102"/>
      <c r="D94" s="106">
        <v>44560</v>
      </c>
      <c r="E94" s="79" t="s">
        <v>314</v>
      </c>
      <c r="F94" s="167"/>
      <c r="G94" s="134"/>
      <c r="H94" s="128"/>
      <c r="I94" s="134"/>
      <c r="J94" s="103"/>
      <c r="K94" s="117"/>
      <c r="L94" s="5" t="s">
        <v>47</v>
      </c>
      <c r="M94" s="5" t="s">
        <v>47</v>
      </c>
      <c r="N94" s="54"/>
    </row>
    <row r="95" spans="1:18" s="12" customFormat="1" ht="78.75">
      <c r="A95" s="78">
        <v>29</v>
      </c>
      <c r="B95" s="106">
        <v>44329</v>
      </c>
      <c r="C95" s="102">
        <v>2240</v>
      </c>
      <c r="D95" s="106">
        <v>44322</v>
      </c>
      <c r="E95" s="79" t="s">
        <v>99</v>
      </c>
      <c r="F95" s="104" t="s">
        <v>40</v>
      </c>
      <c r="G95" s="108" t="s">
        <v>7</v>
      </c>
      <c r="H95" s="108" t="s">
        <v>96</v>
      </c>
      <c r="I95" s="103" t="s">
        <v>38</v>
      </c>
      <c r="J95" s="103" t="s">
        <v>34</v>
      </c>
      <c r="K95" s="106">
        <v>44561</v>
      </c>
      <c r="L95" s="78">
        <v>302.7</v>
      </c>
      <c r="M95" s="5">
        <v>50.45</v>
      </c>
      <c r="N95" s="175"/>
      <c r="O95" s="176">
        <f>L95+L96</f>
        <v>530.4</v>
      </c>
      <c r="Q95" s="12">
        <v>0.5304</v>
      </c>
      <c r="R95" s="177">
        <f>Q95+3.3</f>
        <v>3.8304</v>
      </c>
    </row>
    <row r="96" spans="1:18" s="12" customFormat="1" ht="90.75" customHeight="1">
      <c r="A96" s="78">
        <v>30</v>
      </c>
      <c r="B96" s="106">
        <v>44329</v>
      </c>
      <c r="C96" s="102">
        <v>2240</v>
      </c>
      <c r="D96" s="106">
        <v>44322</v>
      </c>
      <c r="E96" s="79" t="s">
        <v>98</v>
      </c>
      <c r="F96" s="104" t="s">
        <v>40</v>
      </c>
      <c r="G96" s="108" t="s">
        <v>7</v>
      </c>
      <c r="H96" s="108" t="s">
        <v>97</v>
      </c>
      <c r="I96" s="103" t="s">
        <v>38</v>
      </c>
      <c r="J96" s="103" t="s">
        <v>34</v>
      </c>
      <c r="K96" s="106">
        <v>44561</v>
      </c>
      <c r="L96" s="78">
        <v>227.7</v>
      </c>
      <c r="M96" s="5">
        <v>37.95</v>
      </c>
      <c r="N96" s="54"/>
      <c r="R96" s="176">
        <f>L96+L95+L58+L57+L47</f>
        <v>3808.8</v>
      </c>
    </row>
    <row r="97" spans="1:18" s="12" customFormat="1" ht="90.75" customHeight="1">
      <c r="A97" s="78">
        <v>31</v>
      </c>
      <c r="B97" s="106">
        <v>44329</v>
      </c>
      <c r="C97" s="102">
        <v>2240</v>
      </c>
      <c r="D97" s="106">
        <v>44336</v>
      </c>
      <c r="E97" s="79">
        <v>1365</v>
      </c>
      <c r="F97" s="104" t="s">
        <v>101</v>
      </c>
      <c r="G97" s="108" t="s">
        <v>102</v>
      </c>
      <c r="H97" s="108" t="s">
        <v>103</v>
      </c>
      <c r="I97" s="103" t="s">
        <v>104</v>
      </c>
      <c r="J97" s="103" t="s">
        <v>34</v>
      </c>
      <c r="K97" s="106">
        <v>44561</v>
      </c>
      <c r="L97" s="78">
        <v>5296.8</v>
      </c>
      <c r="M97" s="5" t="s">
        <v>47</v>
      </c>
      <c r="N97" s="54"/>
      <c r="R97" s="176"/>
    </row>
    <row r="98" spans="1:14" s="12" customFormat="1" ht="74.25" customHeight="1">
      <c r="A98" s="78">
        <v>32</v>
      </c>
      <c r="B98" s="106" t="s">
        <v>47</v>
      </c>
      <c r="C98" s="102">
        <v>2240</v>
      </c>
      <c r="D98" s="106">
        <v>44340</v>
      </c>
      <c r="E98" s="108" t="s">
        <v>109</v>
      </c>
      <c r="F98" s="104" t="s">
        <v>110</v>
      </c>
      <c r="G98" s="108" t="s">
        <v>111</v>
      </c>
      <c r="H98" s="108" t="s">
        <v>112</v>
      </c>
      <c r="I98" s="103" t="s">
        <v>47</v>
      </c>
      <c r="J98" s="103" t="s">
        <v>47</v>
      </c>
      <c r="K98" s="106">
        <v>44561</v>
      </c>
      <c r="L98" s="78" t="s">
        <v>47</v>
      </c>
      <c r="M98" s="5" t="s">
        <v>47</v>
      </c>
      <c r="N98" s="54"/>
    </row>
    <row r="99" spans="1:14" s="12" customFormat="1" ht="48" customHeight="1">
      <c r="A99" s="118">
        <v>33</v>
      </c>
      <c r="B99" s="106">
        <v>44344</v>
      </c>
      <c r="C99" s="124">
        <v>2240</v>
      </c>
      <c r="D99" s="106">
        <v>44341</v>
      </c>
      <c r="E99" s="79">
        <v>14</v>
      </c>
      <c r="F99" s="138" t="s">
        <v>105</v>
      </c>
      <c r="G99" s="126" t="s">
        <v>106</v>
      </c>
      <c r="H99" s="126" t="s">
        <v>107</v>
      </c>
      <c r="I99" s="132" t="s">
        <v>108</v>
      </c>
      <c r="J99" s="132" t="s">
        <v>34</v>
      </c>
      <c r="K99" s="106">
        <v>44561</v>
      </c>
      <c r="L99" s="78">
        <v>691827.84</v>
      </c>
      <c r="M99" s="5">
        <v>115304.64</v>
      </c>
      <c r="N99" s="54"/>
    </row>
    <row r="100" spans="1:14" s="12" customFormat="1" ht="32.25" customHeight="1">
      <c r="A100" s="119"/>
      <c r="B100" s="78"/>
      <c r="C100" s="125"/>
      <c r="D100" s="106">
        <v>44351</v>
      </c>
      <c r="E100" s="79" t="s">
        <v>115</v>
      </c>
      <c r="F100" s="140"/>
      <c r="G100" s="128"/>
      <c r="H100" s="128"/>
      <c r="I100" s="134"/>
      <c r="J100" s="134"/>
      <c r="K100" s="106">
        <v>44561</v>
      </c>
      <c r="L100" s="78" t="s">
        <v>47</v>
      </c>
      <c r="M100" s="80" t="s">
        <v>47</v>
      </c>
      <c r="N100" s="54"/>
    </row>
    <row r="101" spans="1:14" s="12" customFormat="1" ht="42" customHeight="1">
      <c r="A101" s="78">
        <v>34</v>
      </c>
      <c r="B101" s="84">
        <v>44369</v>
      </c>
      <c r="C101" s="86">
        <v>2240</v>
      </c>
      <c r="D101" s="84">
        <v>44364</v>
      </c>
      <c r="E101" s="97">
        <v>15</v>
      </c>
      <c r="F101" s="96" t="s">
        <v>22</v>
      </c>
      <c r="G101" s="93" t="s">
        <v>23</v>
      </c>
      <c r="H101" s="91" t="s">
        <v>137</v>
      </c>
      <c r="I101" s="81" t="s">
        <v>120</v>
      </c>
      <c r="J101" s="81" t="s">
        <v>37</v>
      </c>
      <c r="K101" s="84">
        <v>44561</v>
      </c>
      <c r="L101" s="72">
        <v>9973.8</v>
      </c>
      <c r="M101" s="113">
        <f aca="true" t="shared" si="0" ref="M101:M108">L101/6</f>
        <v>1662.3</v>
      </c>
      <c r="N101" s="175"/>
    </row>
    <row r="102" spans="1:14" s="12" customFormat="1" ht="31.5" customHeight="1">
      <c r="A102" s="78">
        <v>35</v>
      </c>
      <c r="B102" s="84">
        <v>44369</v>
      </c>
      <c r="C102" s="86">
        <v>2240</v>
      </c>
      <c r="D102" s="84">
        <v>44364</v>
      </c>
      <c r="E102" s="97">
        <v>16</v>
      </c>
      <c r="F102" s="96" t="s">
        <v>22</v>
      </c>
      <c r="G102" s="93" t="s">
        <v>23</v>
      </c>
      <c r="H102" s="91" t="s">
        <v>136</v>
      </c>
      <c r="I102" s="81" t="s">
        <v>120</v>
      </c>
      <c r="J102" s="81" t="s">
        <v>37</v>
      </c>
      <c r="K102" s="84">
        <v>44561</v>
      </c>
      <c r="L102" s="72">
        <v>10254.32</v>
      </c>
      <c r="M102" s="113">
        <f t="shared" si="0"/>
        <v>1709.0533333333333</v>
      </c>
      <c r="N102" s="54"/>
    </row>
    <row r="103" spans="1:14" s="12" customFormat="1" ht="45" customHeight="1">
      <c r="A103" s="78">
        <v>36</v>
      </c>
      <c r="B103" s="84">
        <v>44369</v>
      </c>
      <c r="C103" s="86">
        <v>2240</v>
      </c>
      <c r="D103" s="84">
        <v>44364</v>
      </c>
      <c r="E103" s="97">
        <v>17</v>
      </c>
      <c r="F103" s="96" t="s">
        <v>22</v>
      </c>
      <c r="G103" s="93" t="s">
        <v>23</v>
      </c>
      <c r="H103" s="91" t="s">
        <v>135</v>
      </c>
      <c r="I103" s="81" t="s">
        <v>120</v>
      </c>
      <c r="J103" s="81" t="s">
        <v>37</v>
      </c>
      <c r="K103" s="84">
        <v>44561</v>
      </c>
      <c r="L103" s="72">
        <v>6553.52</v>
      </c>
      <c r="M103" s="113">
        <f t="shared" si="0"/>
        <v>1092.2533333333333</v>
      </c>
      <c r="N103" s="54"/>
    </row>
    <row r="104" spans="1:14" s="12" customFormat="1" ht="45" customHeight="1">
      <c r="A104" s="78">
        <v>37</v>
      </c>
      <c r="B104" s="84">
        <v>44369</v>
      </c>
      <c r="C104" s="86">
        <v>2240</v>
      </c>
      <c r="D104" s="84">
        <v>44364</v>
      </c>
      <c r="E104" s="97">
        <v>18</v>
      </c>
      <c r="F104" s="96" t="s">
        <v>22</v>
      </c>
      <c r="G104" s="93" t="s">
        <v>23</v>
      </c>
      <c r="H104" s="91" t="s">
        <v>152</v>
      </c>
      <c r="I104" s="81" t="s">
        <v>120</v>
      </c>
      <c r="J104" s="81" t="s">
        <v>37</v>
      </c>
      <c r="K104" s="84">
        <v>44561</v>
      </c>
      <c r="L104" s="72">
        <v>12268.9</v>
      </c>
      <c r="M104" s="113">
        <f t="shared" si="0"/>
        <v>2044.8166666666666</v>
      </c>
      <c r="N104" s="54"/>
    </row>
    <row r="105" spans="1:14" s="12" customFormat="1" ht="45.75" customHeight="1">
      <c r="A105" s="78">
        <v>38</v>
      </c>
      <c r="B105" s="84">
        <v>44369</v>
      </c>
      <c r="C105" s="86">
        <v>2240</v>
      </c>
      <c r="D105" s="84">
        <v>44364</v>
      </c>
      <c r="E105" s="97">
        <v>19</v>
      </c>
      <c r="F105" s="96" t="s">
        <v>22</v>
      </c>
      <c r="G105" s="93" t="s">
        <v>23</v>
      </c>
      <c r="H105" s="91" t="s">
        <v>134</v>
      </c>
      <c r="I105" s="81" t="s">
        <v>120</v>
      </c>
      <c r="J105" s="81" t="s">
        <v>37</v>
      </c>
      <c r="K105" s="84">
        <v>44561</v>
      </c>
      <c r="L105" s="72">
        <v>9886.62</v>
      </c>
      <c r="M105" s="113">
        <f t="shared" si="0"/>
        <v>1647.7700000000002</v>
      </c>
      <c r="N105" s="54"/>
    </row>
    <row r="106" spans="1:14" s="12" customFormat="1" ht="48" customHeight="1">
      <c r="A106" s="78">
        <v>39</v>
      </c>
      <c r="B106" s="84">
        <v>44369</v>
      </c>
      <c r="C106" s="86">
        <v>2240</v>
      </c>
      <c r="D106" s="84">
        <v>44365</v>
      </c>
      <c r="E106" s="97">
        <v>20</v>
      </c>
      <c r="F106" s="96" t="s">
        <v>22</v>
      </c>
      <c r="G106" s="93" t="s">
        <v>23</v>
      </c>
      <c r="H106" s="91" t="s">
        <v>133</v>
      </c>
      <c r="I106" s="81" t="s">
        <v>120</v>
      </c>
      <c r="J106" s="81" t="s">
        <v>37</v>
      </c>
      <c r="K106" s="84">
        <v>44561</v>
      </c>
      <c r="L106" s="72">
        <v>27378.66</v>
      </c>
      <c r="M106" s="113">
        <f t="shared" si="0"/>
        <v>4563.11</v>
      </c>
      <c r="N106" s="54"/>
    </row>
    <row r="107" spans="1:14" s="12" customFormat="1" ht="46.5" customHeight="1">
      <c r="A107" s="78">
        <v>40</v>
      </c>
      <c r="B107" s="84">
        <v>44369</v>
      </c>
      <c r="C107" s="86">
        <v>2240</v>
      </c>
      <c r="D107" s="84">
        <v>44365</v>
      </c>
      <c r="E107" s="97">
        <v>21</v>
      </c>
      <c r="F107" s="96" t="s">
        <v>22</v>
      </c>
      <c r="G107" s="93" t="s">
        <v>23</v>
      </c>
      <c r="H107" s="91" t="s">
        <v>118</v>
      </c>
      <c r="I107" s="81" t="s">
        <v>120</v>
      </c>
      <c r="J107" s="81" t="s">
        <v>37</v>
      </c>
      <c r="K107" s="84">
        <v>44561</v>
      </c>
      <c r="L107" s="72">
        <v>22971.29</v>
      </c>
      <c r="M107" s="113">
        <f t="shared" si="0"/>
        <v>3828.5483333333336</v>
      </c>
      <c r="N107" s="54"/>
    </row>
    <row r="108" spans="1:14" s="12" customFormat="1" ht="53.25" customHeight="1">
      <c r="A108" s="78">
        <v>41</v>
      </c>
      <c r="B108" s="84">
        <v>44369</v>
      </c>
      <c r="C108" s="86">
        <v>2240</v>
      </c>
      <c r="D108" s="84">
        <v>44365</v>
      </c>
      <c r="E108" s="97">
        <v>22</v>
      </c>
      <c r="F108" s="96" t="s">
        <v>22</v>
      </c>
      <c r="G108" s="93" t="s">
        <v>23</v>
      </c>
      <c r="H108" s="91" t="s">
        <v>117</v>
      </c>
      <c r="I108" s="81" t="s">
        <v>120</v>
      </c>
      <c r="J108" s="81" t="s">
        <v>37</v>
      </c>
      <c r="K108" s="84">
        <v>44561</v>
      </c>
      <c r="L108" s="72">
        <v>31863.62</v>
      </c>
      <c r="M108" s="113">
        <f t="shared" si="0"/>
        <v>5310.6033333333335</v>
      </c>
      <c r="N108" s="54"/>
    </row>
    <row r="109" spans="1:14" s="179" customFormat="1" ht="33.75">
      <c r="A109" s="78">
        <v>42</v>
      </c>
      <c r="B109" s="84">
        <v>44369</v>
      </c>
      <c r="C109" s="86">
        <v>2240</v>
      </c>
      <c r="D109" s="84">
        <v>44365</v>
      </c>
      <c r="E109" s="97">
        <v>23</v>
      </c>
      <c r="F109" s="96" t="s">
        <v>22</v>
      </c>
      <c r="G109" s="93" t="s">
        <v>23</v>
      </c>
      <c r="H109" s="91" t="s">
        <v>116</v>
      </c>
      <c r="I109" s="81" t="s">
        <v>120</v>
      </c>
      <c r="J109" s="81" t="s">
        <v>37</v>
      </c>
      <c r="K109" s="84">
        <v>44561</v>
      </c>
      <c r="L109" s="72">
        <v>42609.41</v>
      </c>
      <c r="M109" s="113">
        <v>7101.57</v>
      </c>
      <c r="N109" s="178"/>
    </row>
    <row r="110" spans="1:14" s="179" customFormat="1" ht="90">
      <c r="A110" s="78">
        <v>43</v>
      </c>
      <c r="B110" s="106">
        <v>44370</v>
      </c>
      <c r="C110" s="102">
        <v>2240</v>
      </c>
      <c r="D110" s="106">
        <v>44365</v>
      </c>
      <c r="E110" s="79" t="s">
        <v>113</v>
      </c>
      <c r="F110" s="104" t="s">
        <v>40</v>
      </c>
      <c r="G110" s="108" t="s">
        <v>7</v>
      </c>
      <c r="H110" s="109" t="s">
        <v>66</v>
      </c>
      <c r="I110" s="108" t="s">
        <v>38</v>
      </c>
      <c r="J110" s="108" t="s">
        <v>37</v>
      </c>
      <c r="K110" s="106">
        <v>44561</v>
      </c>
      <c r="L110" s="111">
        <v>227.7</v>
      </c>
      <c r="M110" s="111">
        <f>L110/6</f>
        <v>37.949999999999996</v>
      </c>
      <c r="N110" s="178"/>
    </row>
    <row r="111" spans="1:14" s="179" customFormat="1" ht="95.25" customHeight="1">
      <c r="A111" s="78">
        <v>44</v>
      </c>
      <c r="B111" s="106">
        <v>44370</v>
      </c>
      <c r="C111" s="102">
        <v>2240</v>
      </c>
      <c r="D111" s="106">
        <v>44365</v>
      </c>
      <c r="E111" s="79" t="s">
        <v>114</v>
      </c>
      <c r="F111" s="104" t="s">
        <v>40</v>
      </c>
      <c r="G111" s="108" t="s">
        <v>7</v>
      </c>
      <c r="H111" s="109" t="s">
        <v>67</v>
      </c>
      <c r="I111" s="108" t="s">
        <v>38</v>
      </c>
      <c r="J111" s="108" t="s">
        <v>37</v>
      </c>
      <c r="K111" s="106">
        <v>44561</v>
      </c>
      <c r="L111" s="111">
        <v>302.7</v>
      </c>
      <c r="M111" s="111">
        <f>L111/6</f>
        <v>50.449999999999996</v>
      </c>
      <c r="N111" s="178"/>
    </row>
    <row r="112" spans="1:14" s="179" customFormat="1" ht="36.75" customHeight="1">
      <c r="A112" s="118">
        <v>45</v>
      </c>
      <c r="B112" s="106">
        <v>44371</v>
      </c>
      <c r="C112" s="102">
        <v>2240</v>
      </c>
      <c r="D112" s="115">
        <v>44365</v>
      </c>
      <c r="E112" s="79">
        <v>24</v>
      </c>
      <c r="F112" s="138" t="s">
        <v>130</v>
      </c>
      <c r="G112" s="132" t="s">
        <v>131</v>
      </c>
      <c r="H112" s="126" t="s">
        <v>150</v>
      </c>
      <c r="I112" s="132" t="s">
        <v>132</v>
      </c>
      <c r="J112" s="132" t="s">
        <v>34</v>
      </c>
      <c r="K112" s="115">
        <v>44561</v>
      </c>
      <c r="L112" s="47">
        <v>193452</v>
      </c>
      <c r="M112" s="111" t="s">
        <v>47</v>
      </c>
      <c r="N112" s="178"/>
    </row>
    <row r="113" spans="1:14" s="179" customFormat="1" ht="33.75">
      <c r="A113" s="136"/>
      <c r="B113" s="106">
        <v>44371</v>
      </c>
      <c r="C113" s="102">
        <v>2240</v>
      </c>
      <c r="D113" s="117"/>
      <c r="E113" s="79" t="s">
        <v>321</v>
      </c>
      <c r="F113" s="139"/>
      <c r="G113" s="133"/>
      <c r="H113" s="127"/>
      <c r="I113" s="133"/>
      <c r="J113" s="134"/>
      <c r="K113" s="116"/>
      <c r="L113" s="47">
        <v>-38295.6</v>
      </c>
      <c r="M113" s="111" t="s">
        <v>47</v>
      </c>
      <c r="N113" s="178"/>
    </row>
    <row r="114" spans="1:14" s="181" customFormat="1" ht="45">
      <c r="A114" s="119"/>
      <c r="B114" s="106"/>
      <c r="C114" s="102">
        <v>2240</v>
      </c>
      <c r="D114" s="85">
        <v>44560</v>
      </c>
      <c r="E114" s="79" t="s">
        <v>322</v>
      </c>
      <c r="F114" s="140"/>
      <c r="G114" s="134"/>
      <c r="H114" s="128"/>
      <c r="I114" s="134"/>
      <c r="J114" s="83"/>
      <c r="K114" s="117"/>
      <c r="L114" s="47" t="s">
        <v>47</v>
      </c>
      <c r="M114" s="111" t="s">
        <v>47</v>
      </c>
      <c r="N114" s="180"/>
    </row>
    <row r="115" spans="1:14" s="12" customFormat="1" ht="33.75">
      <c r="A115" s="78">
        <v>46</v>
      </c>
      <c r="B115" s="106">
        <v>44371</v>
      </c>
      <c r="C115" s="102">
        <v>2240</v>
      </c>
      <c r="D115" s="106">
        <v>44370</v>
      </c>
      <c r="E115" s="79">
        <v>25</v>
      </c>
      <c r="F115" s="96" t="s">
        <v>22</v>
      </c>
      <c r="G115" s="93" t="s">
        <v>23</v>
      </c>
      <c r="H115" s="108" t="s">
        <v>129</v>
      </c>
      <c r="I115" s="103" t="s">
        <v>120</v>
      </c>
      <c r="J115" s="103" t="s">
        <v>37</v>
      </c>
      <c r="K115" s="106">
        <v>44561</v>
      </c>
      <c r="L115" s="111">
        <v>25139.86</v>
      </c>
      <c r="M115" s="111">
        <f aca="true" t="shared" si="1" ref="M115:M120">L115/6</f>
        <v>4189.9766666666665</v>
      </c>
      <c r="N115" s="54"/>
    </row>
    <row r="116" spans="1:14" s="12" customFormat="1" ht="33.75">
      <c r="A116" s="78">
        <v>47</v>
      </c>
      <c r="B116" s="106">
        <v>44371</v>
      </c>
      <c r="C116" s="102">
        <v>2240</v>
      </c>
      <c r="D116" s="106">
        <v>44370</v>
      </c>
      <c r="E116" s="79">
        <v>26</v>
      </c>
      <c r="F116" s="96" t="s">
        <v>22</v>
      </c>
      <c r="G116" s="93" t="s">
        <v>23</v>
      </c>
      <c r="H116" s="108" t="s">
        <v>128</v>
      </c>
      <c r="I116" s="103" t="s">
        <v>120</v>
      </c>
      <c r="J116" s="103" t="s">
        <v>37</v>
      </c>
      <c r="K116" s="106">
        <v>44561</v>
      </c>
      <c r="L116" s="111">
        <v>28233.61</v>
      </c>
      <c r="M116" s="111">
        <f t="shared" si="1"/>
        <v>4705.6016666666665</v>
      </c>
      <c r="N116" s="54"/>
    </row>
    <row r="117" spans="1:14" s="12" customFormat="1" ht="45">
      <c r="A117" s="78">
        <v>48</v>
      </c>
      <c r="B117" s="106">
        <v>44371</v>
      </c>
      <c r="C117" s="102">
        <v>2240</v>
      </c>
      <c r="D117" s="106">
        <v>44370</v>
      </c>
      <c r="E117" s="79">
        <v>27</v>
      </c>
      <c r="F117" s="96" t="s">
        <v>22</v>
      </c>
      <c r="G117" s="93" t="s">
        <v>23</v>
      </c>
      <c r="H117" s="108" t="s">
        <v>127</v>
      </c>
      <c r="I117" s="103" t="s">
        <v>120</v>
      </c>
      <c r="J117" s="103" t="s">
        <v>37</v>
      </c>
      <c r="K117" s="106">
        <v>44561</v>
      </c>
      <c r="L117" s="111">
        <v>21947.48</v>
      </c>
      <c r="M117" s="111">
        <f t="shared" si="1"/>
        <v>3657.9133333333334</v>
      </c>
      <c r="N117" s="54"/>
    </row>
    <row r="118" spans="1:14" s="12" customFormat="1" ht="33.75">
      <c r="A118" s="78">
        <v>49</v>
      </c>
      <c r="B118" s="106">
        <v>44371</v>
      </c>
      <c r="C118" s="102">
        <v>2240</v>
      </c>
      <c r="D118" s="106">
        <v>44370</v>
      </c>
      <c r="E118" s="79">
        <v>28</v>
      </c>
      <c r="F118" s="96" t="s">
        <v>22</v>
      </c>
      <c r="G118" s="93" t="s">
        <v>23</v>
      </c>
      <c r="H118" s="108" t="s">
        <v>126</v>
      </c>
      <c r="I118" s="103" t="s">
        <v>120</v>
      </c>
      <c r="J118" s="103" t="s">
        <v>37</v>
      </c>
      <c r="K118" s="106">
        <v>44561</v>
      </c>
      <c r="L118" s="111">
        <v>25154.62</v>
      </c>
      <c r="M118" s="111">
        <f t="shared" si="1"/>
        <v>4192.4366666666665</v>
      </c>
      <c r="N118" s="54"/>
    </row>
    <row r="119" spans="1:14" s="12" customFormat="1" ht="67.5">
      <c r="A119" s="78">
        <v>50</v>
      </c>
      <c r="B119" s="106">
        <v>44372</v>
      </c>
      <c r="C119" s="102">
        <v>2240</v>
      </c>
      <c r="D119" s="106">
        <v>44370</v>
      </c>
      <c r="E119" s="79">
        <v>29</v>
      </c>
      <c r="F119" s="96" t="s">
        <v>22</v>
      </c>
      <c r="G119" s="93" t="s">
        <v>23</v>
      </c>
      <c r="H119" s="108" t="s">
        <v>124</v>
      </c>
      <c r="I119" s="103" t="s">
        <v>123</v>
      </c>
      <c r="J119" s="103" t="s">
        <v>37</v>
      </c>
      <c r="K119" s="106">
        <v>44561</v>
      </c>
      <c r="L119" s="111">
        <v>8155.88</v>
      </c>
      <c r="M119" s="111">
        <f t="shared" si="1"/>
        <v>1359.3133333333333</v>
      </c>
      <c r="N119" s="54"/>
    </row>
    <row r="120" spans="1:18" s="12" customFormat="1" ht="22.5">
      <c r="A120" s="78">
        <v>51</v>
      </c>
      <c r="B120" s="106">
        <v>44372</v>
      </c>
      <c r="C120" s="102">
        <v>2240</v>
      </c>
      <c r="D120" s="106">
        <v>44371</v>
      </c>
      <c r="E120" s="79">
        <v>30</v>
      </c>
      <c r="F120" s="96" t="s">
        <v>22</v>
      </c>
      <c r="G120" s="93" t="s">
        <v>23</v>
      </c>
      <c r="H120" s="108" t="s">
        <v>122</v>
      </c>
      <c r="I120" s="103" t="s">
        <v>120</v>
      </c>
      <c r="J120" s="103" t="s">
        <v>37</v>
      </c>
      <c r="K120" s="106">
        <v>44561</v>
      </c>
      <c r="L120" s="111">
        <v>8628.11</v>
      </c>
      <c r="M120" s="111">
        <f t="shared" si="1"/>
        <v>1438.0183333333334</v>
      </c>
      <c r="N120" s="54"/>
      <c r="R120" s="12" t="s">
        <v>119</v>
      </c>
    </row>
    <row r="121" spans="1:14" s="12" customFormat="1" ht="33.75">
      <c r="A121" s="78">
        <v>52</v>
      </c>
      <c r="B121" s="106">
        <v>44372</v>
      </c>
      <c r="C121" s="102">
        <v>2240</v>
      </c>
      <c r="D121" s="106">
        <v>44371</v>
      </c>
      <c r="E121" s="79">
        <v>31</v>
      </c>
      <c r="F121" s="104" t="s">
        <v>22</v>
      </c>
      <c r="G121" s="108" t="s">
        <v>23</v>
      </c>
      <c r="H121" s="108" t="s">
        <v>121</v>
      </c>
      <c r="I121" s="103" t="s">
        <v>120</v>
      </c>
      <c r="J121" s="103" t="s">
        <v>37</v>
      </c>
      <c r="K121" s="106">
        <v>44561</v>
      </c>
      <c r="L121" s="111">
        <v>17905.43</v>
      </c>
      <c r="M121" s="80">
        <f>L121/6</f>
        <v>2984.2383333333332</v>
      </c>
      <c r="N121" s="54"/>
    </row>
    <row r="122" spans="1:14" s="12" customFormat="1" ht="56.25">
      <c r="A122" s="78">
        <v>53</v>
      </c>
      <c r="B122" s="106">
        <v>44448</v>
      </c>
      <c r="C122" s="102">
        <v>2240</v>
      </c>
      <c r="D122" s="106">
        <v>44384</v>
      </c>
      <c r="E122" s="79" t="s">
        <v>138</v>
      </c>
      <c r="F122" s="104" t="s">
        <v>139</v>
      </c>
      <c r="G122" s="108" t="s">
        <v>140</v>
      </c>
      <c r="H122" s="108" t="s">
        <v>141</v>
      </c>
      <c r="I122" s="103" t="s">
        <v>151</v>
      </c>
      <c r="J122" s="103" t="s">
        <v>37</v>
      </c>
      <c r="K122" s="106">
        <v>44561</v>
      </c>
      <c r="L122" s="111">
        <v>38708.16</v>
      </c>
      <c r="M122" s="80">
        <f>L122/6</f>
        <v>6451.360000000001</v>
      </c>
      <c r="N122" s="175"/>
    </row>
    <row r="123" spans="1:14" s="12" customFormat="1" ht="33.75">
      <c r="A123" s="78">
        <v>54</v>
      </c>
      <c r="B123" s="106">
        <v>44389</v>
      </c>
      <c r="C123" s="102">
        <v>2240</v>
      </c>
      <c r="D123" s="106">
        <v>44386</v>
      </c>
      <c r="E123" s="79">
        <v>32</v>
      </c>
      <c r="F123" s="104" t="s">
        <v>22</v>
      </c>
      <c r="G123" s="108" t="s">
        <v>23</v>
      </c>
      <c r="H123" s="108" t="s">
        <v>145</v>
      </c>
      <c r="I123" s="103" t="s">
        <v>120</v>
      </c>
      <c r="J123" s="103" t="s">
        <v>37</v>
      </c>
      <c r="K123" s="106">
        <v>44561</v>
      </c>
      <c r="L123" s="111">
        <v>9988.64</v>
      </c>
      <c r="M123" s="80">
        <f>L123/6</f>
        <v>1664.7733333333333</v>
      </c>
      <c r="N123" s="175"/>
    </row>
    <row r="124" spans="1:14" s="12" customFormat="1" ht="45">
      <c r="A124" s="78">
        <v>55</v>
      </c>
      <c r="B124" s="106">
        <v>44389</v>
      </c>
      <c r="C124" s="102">
        <v>2240</v>
      </c>
      <c r="D124" s="106">
        <v>44386</v>
      </c>
      <c r="E124" s="79">
        <v>33</v>
      </c>
      <c r="F124" s="104" t="s">
        <v>22</v>
      </c>
      <c r="G124" s="108" t="s">
        <v>23</v>
      </c>
      <c r="H124" s="108" t="s">
        <v>142</v>
      </c>
      <c r="I124" s="103" t="s">
        <v>123</v>
      </c>
      <c r="J124" s="103" t="s">
        <v>37</v>
      </c>
      <c r="K124" s="106">
        <v>44561</v>
      </c>
      <c r="L124" s="111">
        <v>35974.81</v>
      </c>
      <c r="M124" s="80">
        <f>L124/6</f>
        <v>5995.801666666666</v>
      </c>
      <c r="N124" s="175"/>
    </row>
    <row r="125" spans="1:14" s="12" customFormat="1" ht="77.25" customHeight="1">
      <c r="A125" s="78">
        <v>56</v>
      </c>
      <c r="B125" s="106">
        <v>44389</v>
      </c>
      <c r="C125" s="102">
        <v>2240</v>
      </c>
      <c r="D125" s="106">
        <v>44386</v>
      </c>
      <c r="E125" s="79">
        <v>34</v>
      </c>
      <c r="F125" s="104" t="s">
        <v>22</v>
      </c>
      <c r="G125" s="108" t="s">
        <v>23</v>
      </c>
      <c r="H125" s="108" t="s">
        <v>143</v>
      </c>
      <c r="I125" s="103" t="s">
        <v>144</v>
      </c>
      <c r="J125" s="103" t="s">
        <v>37</v>
      </c>
      <c r="K125" s="106">
        <v>44561</v>
      </c>
      <c r="L125" s="111">
        <v>26007.56</v>
      </c>
      <c r="M125" s="80">
        <f>L125/6</f>
        <v>4334.593333333333</v>
      </c>
      <c r="N125" s="175"/>
    </row>
    <row r="126" spans="1:14" s="12" customFormat="1" ht="31.5" customHeight="1">
      <c r="A126" s="118">
        <v>57</v>
      </c>
      <c r="B126" s="115">
        <v>44405</v>
      </c>
      <c r="C126" s="124">
        <v>2240</v>
      </c>
      <c r="D126" s="106">
        <v>44397</v>
      </c>
      <c r="E126" s="79">
        <v>35</v>
      </c>
      <c r="F126" s="138" t="s">
        <v>130</v>
      </c>
      <c r="G126" s="132" t="s">
        <v>131</v>
      </c>
      <c r="H126" s="126" t="s">
        <v>150</v>
      </c>
      <c r="I126" s="132" t="s">
        <v>132</v>
      </c>
      <c r="J126" s="145" t="s">
        <v>34</v>
      </c>
      <c r="K126" s="115">
        <v>44561</v>
      </c>
      <c r="L126" s="111">
        <v>107929.8</v>
      </c>
      <c r="M126" s="80" t="s">
        <v>47</v>
      </c>
      <c r="N126" s="54"/>
    </row>
    <row r="127" spans="1:14" s="12" customFormat="1" ht="44.25" customHeight="1">
      <c r="A127" s="136"/>
      <c r="B127" s="117"/>
      <c r="C127" s="137"/>
      <c r="D127" s="106">
        <v>44397</v>
      </c>
      <c r="E127" s="79" t="s">
        <v>319</v>
      </c>
      <c r="F127" s="139"/>
      <c r="G127" s="133"/>
      <c r="H127" s="127"/>
      <c r="I127" s="133"/>
      <c r="J127" s="145"/>
      <c r="K127" s="116"/>
      <c r="L127" s="111">
        <v>-21898.8</v>
      </c>
      <c r="M127" s="80" t="s">
        <v>47</v>
      </c>
      <c r="N127" s="54"/>
    </row>
    <row r="128" spans="1:14" s="12" customFormat="1" ht="47.25" customHeight="1">
      <c r="A128" s="119"/>
      <c r="B128" s="85"/>
      <c r="C128" s="125"/>
      <c r="D128" s="106">
        <v>44560</v>
      </c>
      <c r="E128" s="79" t="s">
        <v>320</v>
      </c>
      <c r="F128" s="140"/>
      <c r="G128" s="134"/>
      <c r="H128" s="128"/>
      <c r="I128" s="134"/>
      <c r="J128" s="103"/>
      <c r="K128" s="117"/>
      <c r="L128" s="111" t="s">
        <v>47</v>
      </c>
      <c r="M128" s="80" t="s">
        <v>47</v>
      </c>
      <c r="N128" s="54"/>
    </row>
    <row r="129" spans="1:14" s="12" customFormat="1" ht="26.25" customHeight="1">
      <c r="A129" s="78">
        <v>58</v>
      </c>
      <c r="B129" s="106">
        <v>44410</v>
      </c>
      <c r="C129" s="102">
        <v>2210</v>
      </c>
      <c r="D129" s="106">
        <v>44404</v>
      </c>
      <c r="E129" s="79">
        <v>36</v>
      </c>
      <c r="F129" s="102" t="s">
        <v>146</v>
      </c>
      <c r="G129" s="103" t="s">
        <v>147</v>
      </c>
      <c r="H129" s="103" t="s">
        <v>149</v>
      </c>
      <c r="I129" s="103" t="s">
        <v>148</v>
      </c>
      <c r="J129" s="103" t="s">
        <v>34</v>
      </c>
      <c r="K129" s="106">
        <v>44561</v>
      </c>
      <c r="L129" s="111">
        <v>67550.4</v>
      </c>
      <c r="M129" s="80">
        <f>L129/6</f>
        <v>11258.4</v>
      </c>
      <c r="N129" s="54"/>
    </row>
    <row r="130" spans="1:14" s="12" customFormat="1" ht="67.5" customHeight="1">
      <c r="A130" s="118">
        <v>59</v>
      </c>
      <c r="B130" s="106">
        <v>44411</v>
      </c>
      <c r="C130" s="124">
        <v>2240</v>
      </c>
      <c r="D130" s="106">
        <v>44410</v>
      </c>
      <c r="E130" s="79">
        <v>37</v>
      </c>
      <c r="F130" s="124" t="s">
        <v>165</v>
      </c>
      <c r="G130" s="132" t="s">
        <v>232</v>
      </c>
      <c r="H130" s="143" t="s">
        <v>78</v>
      </c>
      <c r="I130" s="132" t="s">
        <v>35</v>
      </c>
      <c r="J130" s="103" t="s">
        <v>34</v>
      </c>
      <c r="K130" s="115">
        <v>44561</v>
      </c>
      <c r="L130" s="111">
        <v>80900</v>
      </c>
      <c r="M130" s="80" t="s">
        <v>47</v>
      </c>
      <c r="N130" s="54"/>
    </row>
    <row r="131" spans="1:14" s="12" customFormat="1" ht="45">
      <c r="A131" s="119"/>
      <c r="B131" s="106"/>
      <c r="C131" s="125"/>
      <c r="D131" s="106">
        <v>44560</v>
      </c>
      <c r="E131" s="79" t="s">
        <v>323</v>
      </c>
      <c r="F131" s="125"/>
      <c r="G131" s="134"/>
      <c r="H131" s="144"/>
      <c r="I131" s="134"/>
      <c r="J131" s="103"/>
      <c r="K131" s="117"/>
      <c r="L131" s="111" t="s">
        <v>47</v>
      </c>
      <c r="M131" s="80" t="s">
        <v>47</v>
      </c>
      <c r="N131" s="54"/>
    </row>
    <row r="132" spans="1:14" s="12" customFormat="1" ht="56.25">
      <c r="A132" s="78">
        <v>60</v>
      </c>
      <c r="B132" s="106">
        <v>44411</v>
      </c>
      <c r="C132" s="102">
        <v>2240</v>
      </c>
      <c r="D132" s="106">
        <v>44410</v>
      </c>
      <c r="E132" s="79">
        <v>38</v>
      </c>
      <c r="F132" s="102" t="s">
        <v>165</v>
      </c>
      <c r="G132" s="103" t="s">
        <v>232</v>
      </c>
      <c r="H132" s="8" t="s">
        <v>166</v>
      </c>
      <c r="I132" s="103" t="s">
        <v>35</v>
      </c>
      <c r="J132" s="103" t="s">
        <v>34</v>
      </c>
      <c r="K132" s="106">
        <v>44561</v>
      </c>
      <c r="L132" s="111">
        <v>25100</v>
      </c>
      <c r="M132" s="80" t="s">
        <v>47</v>
      </c>
      <c r="N132" s="54"/>
    </row>
    <row r="133" spans="1:14" s="12" customFormat="1" ht="72.75" customHeight="1">
      <c r="A133" s="78">
        <v>61</v>
      </c>
      <c r="B133" s="106">
        <v>44417</v>
      </c>
      <c r="C133" s="102">
        <v>2210</v>
      </c>
      <c r="D133" s="106">
        <v>44417</v>
      </c>
      <c r="E133" s="79">
        <v>39</v>
      </c>
      <c r="F133" s="102" t="s">
        <v>167</v>
      </c>
      <c r="G133" s="103" t="s">
        <v>168</v>
      </c>
      <c r="H133" s="108" t="s">
        <v>231</v>
      </c>
      <c r="I133" s="103" t="s">
        <v>169</v>
      </c>
      <c r="J133" s="103" t="s">
        <v>34</v>
      </c>
      <c r="K133" s="106">
        <v>44561</v>
      </c>
      <c r="L133" s="111">
        <v>169998</v>
      </c>
      <c r="M133" s="80">
        <f>L133/6</f>
        <v>28333</v>
      </c>
      <c r="N133" s="54"/>
    </row>
    <row r="134" spans="1:14" s="12" customFormat="1" ht="57.75" customHeight="1">
      <c r="A134" s="118">
        <v>62</v>
      </c>
      <c r="B134" s="106">
        <v>44436</v>
      </c>
      <c r="C134" s="124">
        <v>2240</v>
      </c>
      <c r="D134" s="106">
        <v>44433</v>
      </c>
      <c r="E134" s="79">
        <v>40</v>
      </c>
      <c r="F134" s="124" t="s">
        <v>165</v>
      </c>
      <c r="G134" s="132" t="s">
        <v>232</v>
      </c>
      <c r="H134" s="126" t="s">
        <v>170</v>
      </c>
      <c r="I134" s="132" t="s">
        <v>35</v>
      </c>
      <c r="J134" s="132" t="s">
        <v>34</v>
      </c>
      <c r="K134" s="115">
        <v>44561</v>
      </c>
      <c r="L134" s="78">
        <v>72996.99</v>
      </c>
      <c r="M134" s="80" t="s">
        <v>47</v>
      </c>
      <c r="N134" s="54"/>
    </row>
    <row r="135" spans="1:14" s="12" customFormat="1" ht="51" customHeight="1">
      <c r="A135" s="136"/>
      <c r="B135" s="106">
        <v>44436</v>
      </c>
      <c r="C135" s="137"/>
      <c r="D135" s="106">
        <v>44433</v>
      </c>
      <c r="E135" s="79" t="s">
        <v>177</v>
      </c>
      <c r="F135" s="137"/>
      <c r="G135" s="133"/>
      <c r="H135" s="127"/>
      <c r="I135" s="133"/>
      <c r="J135" s="134"/>
      <c r="K135" s="116"/>
      <c r="L135" s="78">
        <v>-27538.02</v>
      </c>
      <c r="M135" s="80" t="s">
        <v>47</v>
      </c>
      <c r="N135" s="54"/>
    </row>
    <row r="136" spans="1:14" s="12" customFormat="1" ht="51" customHeight="1">
      <c r="A136" s="119"/>
      <c r="B136" s="106"/>
      <c r="C136" s="125"/>
      <c r="D136" s="106">
        <v>44560</v>
      </c>
      <c r="E136" s="79" t="s">
        <v>324</v>
      </c>
      <c r="F136" s="125"/>
      <c r="G136" s="134"/>
      <c r="H136" s="128"/>
      <c r="I136" s="134"/>
      <c r="J136" s="82"/>
      <c r="K136" s="117"/>
      <c r="L136" s="78" t="s">
        <v>47</v>
      </c>
      <c r="M136" s="80" t="s">
        <v>47</v>
      </c>
      <c r="N136" s="54"/>
    </row>
    <row r="137" spans="1:14" s="12" customFormat="1" ht="60.75" customHeight="1">
      <c r="A137" s="118">
        <v>63</v>
      </c>
      <c r="B137" s="106">
        <v>44436</v>
      </c>
      <c r="C137" s="124">
        <v>2273</v>
      </c>
      <c r="D137" s="106">
        <v>44433</v>
      </c>
      <c r="E137" s="79" t="s">
        <v>171</v>
      </c>
      <c r="F137" s="138" t="s">
        <v>56</v>
      </c>
      <c r="G137" s="132" t="s">
        <v>27</v>
      </c>
      <c r="H137" s="126" t="s">
        <v>57</v>
      </c>
      <c r="I137" s="129" t="s">
        <v>36</v>
      </c>
      <c r="J137" s="129" t="s">
        <v>301</v>
      </c>
      <c r="K137" s="115">
        <v>44561</v>
      </c>
      <c r="L137" s="5">
        <v>40948.56</v>
      </c>
      <c r="M137" s="5">
        <f>L137/6</f>
        <v>6824.759999999999</v>
      </c>
      <c r="N137" s="54"/>
    </row>
    <row r="138" spans="1:14" s="12" customFormat="1" ht="60.75" customHeight="1">
      <c r="A138" s="136"/>
      <c r="B138" s="106"/>
      <c r="C138" s="137"/>
      <c r="D138" s="84"/>
      <c r="E138" s="79" t="s">
        <v>303</v>
      </c>
      <c r="F138" s="139"/>
      <c r="G138" s="133"/>
      <c r="H138" s="127"/>
      <c r="I138" s="130"/>
      <c r="J138" s="130"/>
      <c r="K138" s="116"/>
      <c r="L138" s="5" t="s">
        <v>47</v>
      </c>
      <c r="M138" s="5" t="s">
        <v>47</v>
      </c>
      <c r="N138" s="54"/>
    </row>
    <row r="139" spans="1:14" s="12" customFormat="1" ht="50.25" customHeight="1">
      <c r="A139" s="136"/>
      <c r="B139" s="106">
        <v>44553</v>
      </c>
      <c r="C139" s="137"/>
      <c r="D139" s="84">
        <v>44553</v>
      </c>
      <c r="E139" s="79" t="s">
        <v>302</v>
      </c>
      <c r="F139" s="139"/>
      <c r="G139" s="133"/>
      <c r="H139" s="127"/>
      <c r="I139" s="130"/>
      <c r="J139" s="130"/>
      <c r="K139" s="116"/>
      <c r="L139" s="5">
        <v>-20.29</v>
      </c>
      <c r="M139" s="5">
        <f>L139/6</f>
        <v>-3.3816666666666664</v>
      </c>
      <c r="N139" s="54"/>
    </row>
    <row r="140" spans="1:14" s="12" customFormat="1" ht="82.5" customHeight="1">
      <c r="A140" s="119"/>
      <c r="B140" s="106"/>
      <c r="C140" s="125"/>
      <c r="D140" s="84">
        <v>44560</v>
      </c>
      <c r="E140" s="79" t="s">
        <v>304</v>
      </c>
      <c r="F140" s="140"/>
      <c r="G140" s="134"/>
      <c r="H140" s="128"/>
      <c r="I140" s="131"/>
      <c r="J140" s="131"/>
      <c r="K140" s="117"/>
      <c r="L140" s="5" t="s">
        <v>47</v>
      </c>
      <c r="M140" s="5" t="s">
        <v>47</v>
      </c>
      <c r="N140" s="54"/>
    </row>
    <row r="141" spans="1:14" s="12" customFormat="1" ht="53.25" customHeight="1">
      <c r="A141" s="118">
        <v>64</v>
      </c>
      <c r="B141" s="106">
        <v>44436</v>
      </c>
      <c r="C141" s="124">
        <v>2210</v>
      </c>
      <c r="D141" s="115">
        <v>44433</v>
      </c>
      <c r="E141" s="108" t="s">
        <v>174</v>
      </c>
      <c r="F141" s="138" t="s">
        <v>173</v>
      </c>
      <c r="G141" s="132" t="s">
        <v>176</v>
      </c>
      <c r="H141" s="126" t="s">
        <v>172</v>
      </c>
      <c r="I141" s="132" t="s">
        <v>175</v>
      </c>
      <c r="J141" s="132" t="s">
        <v>37</v>
      </c>
      <c r="K141" s="115">
        <v>44561</v>
      </c>
      <c r="L141" s="111">
        <v>3800</v>
      </c>
      <c r="M141" s="80">
        <v>633.33</v>
      </c>
      <c r="N141" s="54"/>
    </row>
    <row r="142" spans="1:14" s="12" customFormat="1" ht="53.25" customHeight="1">
      <c r="A142" s="119"/>
      <c r="B142" s="106" t="s">
        <v>47</v>
      </c>
      <c r="C142" s="125"/>
      <c r="D142" s="117"/>
      <c r="E142" s="108" t="s">
        <v>178</v>
      </c>
      <c r="F142" s="140"/>
      <c r="G142" s="134"/>
      <c r="H142" s="128"/>
      <c r="I142" s="134"/>
      <c r="J142" s="134"/>
      <c r="K142" s="117"/>
      <c r="L142" s="78" t="s">
        <v>47</v>
      </c>
      <c r="M142" s="80" t="s">
        <v>47</v>
      </c>
      <c r="N142" s="54"/>
    </row>
    <row r="143" spans="1:14" s="12" customFormat="1" ht="32.25" customHeight="1">
      <c r="A143" s="78">
        <v>65</v>
      </c>
      <c r="B143" s="106">
        <v>44441</v>
      </c>
      <c r="C143" s="102">
        <v>2240</v>
      </c>
      <c r="D143" s="106">
        <v>44439</v>
      </c>
      <c r="E143" s="79">
        <v>41</v>
      </c>
      <c r="F143" s="102" t="s">
        <v>179</v>
      </c>
      <c r="G143" s="103" t="s">
        <v>180</v>
      </c>
      <c r="H143" s="108" t="s">
        <v>92</v>
      </c>
      <c r="I143" s="103" t="s">
        <v>91</v>
      </c>
      <c r="J143" s="103" t="s">
        <v>37</v>
      </c>
      <c r="K143" s="106">
        <v>44561</v>
      </c>
      <c r="L143" s="111">
        <v>95000</v>
      </c>
      <c r="M143" s="66">
        <f>L143/6</f>
        <v>15833.333333333334</v>
      </c>
      <c r="N143" s="54"/>
    </row>
    <row r="144" spans="1:14" s="12" customFormat="1" ht="38.25" customHeight="1">
      <c r="A144" s="118">
        <v>66</v>
      </c>
      <c r="B144" s="115">
        <v>44446</v>
      </c>
      <c r="C144" s="124">
        <v>3110</v>
      </c>
      <c r="D144" s="106">
        <v>44439</v>
      </c>
      <c r="E144" s="79">
        <v>42</v>
      </c>
      <c r="F144" s="138" t="s">
        <v>182</v>
      </c>
      <c r="G144" s="132" t="s">
        <v>183</v>
      </c>
      <c r="H144" s="126" t="s">
        <v>188</v>
      </c>
      <c r="I144" s="132" t="s">
        <v>184</v>
      </c>
      <c r="J144" s="132" t="s">
        <v>34</v>
      </c>
      <c r="K144" s="115">
        <v>44561</v>
      </c>
      <c r="L144" s="111">
        <v>414500</v>
      </c>
      <c r="M144" s="66">
        <f>L144/6</f>
        <v>69083.33333333333</v>
      </c>
      <c r="N144" s="54"/>
    </row>
    <row r="145" spans="1:14" s="12" customFormat="1" ht="55.5" customHeight="1">
      <c r="A145" s="136"/>
      <c r="B145" s="116"/>
      <c r="C145" s="137"/>
      <c r="D145" s="106">
        <v>44439</v>
      </c>
      <c r="E145" s="79" t="s">
        <v>181</v>
      </c>
      <c r="F145" s="139"/>
      <c r="G145" s="133"/>
      <c r="H145" s="127"/>
      <c r="I145" s="133"/>
      <c r="J145" s="133"/>
      <c r="K145" s="116"/>
      <c r="L145" s="111" t="s">
        <v>47</v>
      </c>
      <c r="M145" s="66" t="s">
        <v>47</v>
      </c>
      <c r="N145" s="54"/>
    </row>
    <row r="146" spans="1:14" s="12" customFormat="1" ht="57" customHeight="1">
      <c r="A146" s="119"/>
      <c r="B146" s="117"/>
      <c r="C146" s="125"/>
      <c r="D146" s="106">
        <v>44445</v>
      </c>
      <c r="E146" s="79" t="s">
        <v>233</v>
      </c>
      <c r="F146" s="140"/>
      <c r="G146" s="134"/>
      <c r="H146" s="128"/>
      <c r="I146" s="134"/>
      <c r="J146" s="134"/>
      <c r="K146" s="117"/>
      <c r="L146" s="111" t="s">
        <v>47</v>
      </c>
      <c r="M146" s="66" t="s">
        <v>47</v>
      </c>
      <c r="N146" s="54"/>
    </row>
    <row r="147" spans="1:15" s="12" customFormat="1" ht="38.25" customHeight="1">
      <c r="A147" s="118">
        <v>67</v>
      </c>
      <c r="B147" s="115">
        <v>44446</v>
      </c>
      <c r="C147" s="124">
        <v>3110</v>
      </c>
      <c r="D147" s="115">
        <v>44439</v>
      </c>
      <c r="E147" s="79">
        <v>43</v>
      </c>
      <c r="F147" s="124" t="s">
        <v>185</v>
      </c>
      <c r="G147" s="132" t="s">
        <v>186</v>
      </c>
      <c r="H147" s="126" t="s">
        <v>187</v>
      </c>
      <c r="I147" s="132" t="s">
        <v>184</v>
      </c>
      <c r="J147" s="132" t="s">
        <v>34</v>
      </c>
      <c r="K147" s="115">
        <v>44561</v>
      </c>
      <c r="L147" s="111">
        <v>249800</v>
      </c>
      <c r="M147" s="66" t="s">
        <v>47</v>
      </c>
      <c r="N147" s="54"/>
      <c r="O147" s="176">
        <f>L147+L144</f>
        <v>664300</v>
      </c>
    </row>
    <row r="148" spans="1:15" s="12" customFormat="1" ht="48" customHeight="1">
      <c r="A148" s="119"/>
      <c r="B148" s="117"/>
      <c r="C148" s="125"/>
      <c r="D148" s="119"/>
      <c r="E148" s="79" t="s">
        <v>181</v>
      </c>
      <c r="F148" s="125"/>
      <c r="G148" s="134"/>
      <c r="H148" s="128"/>
      <c r="I148" s="134"/>
      <c r="J148" s="134"/>
      <c r="K148" s="119"/>
      <c r="L148" s="111" t="s">
        <v>47</v>
      </c>
      <c r="M148" s="66" t="s">
        <v>47</v>
      </c>
      <c r="N148" s="54"/>
      <c r="O148" s="182">
        <f>N144+N147</f>
        <v>0</v>
      </c>
    </row>
    <row r="149" spans="1:15" s="12" customFormat="1" ht="36.75" customHeight="1">
      <c r="A149" s="118">
        <v>68</v>
      </c>
      <c r="B149" s="115">
        <v>44447</v>
      </c>
      <c r="C149" s="124">
        <v>2240</v>
      </c>
      <c r="D149" s="106">
        <v>44440</v>
      </c>
      <c r="E149" s="79">
        <v>20</v>
      </c>
      <c r="F149" s="124" t="s">
        <v>222</v>
      </c>
      <c r="G149" s="132" t="s">
        <v>223</v>
      </c>
      <c r="H149" s="126" t="s">
        <v>224</v>
      </c>
      <c r="I149" s="132" t="s">
        <v>225</v>
      </c>
      <c r="J149" s="132" t="s">
        <v>37</v>
      </c>
      <c r="K149" s="115">
        <v>44561</v>
      </c>
      <c r="L149" s="120">
        <v>1120</v>
      </c>
      <c r="M149" s="122">
        <v>186.67</v>
      </c>
      <c r="N149" s="54"/>
      <c r="O149" s="176">
        <f>O148-O147</f>
        <v>-664300</v>
      </c>
    </row>
    <row r="150" spans="1:15" s="12" customFormat="1" ht="45">
      <c r="A150" s="136"/>
      <c r="B150" s="117"/>
      <c r="C150" s="137"/>
      <c r="D150" s="106">
        <v>44445</v>
      </c>
      <c r="E150" s="79" t="s">
        <v>238</v>
      </c>
      <c r="F150" s="137"/>
      <c r="G150" s="133"/>
      <c r="H150" s="127"/>
      <c r="I150" s="133"/>
      <c r="J150" s="133"/>
      <c r="K150" s="116"/>
      <c r="L150" s="121"/>
      <c r="M150" s="123"/>
      <c r="N150" s="54"/>
      <c r="O150" s="176"/>
    </row>
    <row r="151" spans="1:15" s="12" customFormat="1" ht="51.75" customHeight="1">
      <c r="A151" s="119"/>
      <c r="B151" s="85">
        <v>44553</v>
      </c>
      <c r="C151" s="125"/>
      <c r="D151" s="106">
        <v>44552</v>
      </c>
      <c r="E151" s="79" t="s">
        <v>327</v>
      </c>
      <c r="F151" s="125"/>
      <c r="G151" s="134"/>
      <c r="H151" s="128"/>
      <c r="I151" s="134"/>
      <c r="J151" s="134"/>
      <c r="K151" s="117"/>
      <c r="L151" s="112">
        <v>-18.66</v>
      </c>
      <c r="M151" s="114">
        <f>L151/6</f>
        <v>-3.11</v>
      </c>
      <c r="N151" s="54"/>
      <c r="O151" s="176"/>
    </row>
    <row r="152" spans="1:15" s="12" customFormat="1" ht="36.75" customHeight="1">
      <c r="A152" s="118">
        <v>69</v>
      </c>
      <c r="B152" s="106">
        <v>44446</v>
      </c>
      <c r="C152" s="124">
        <v>2273</v>
      </c>
      <c r="D152" s="106">
        <v>44440</v>
      </c>
      <c r="E152" s="79" t="s">
        <v>189</v>
      </c>
      <c r="F152" s="138" t="s">
        <v>56</v>
      </c>
      <c r="G152" s="132" t="s">
        <v>27</v>
      </c>
      <c r="H152" s="126" t="s">
        <v>305</v>
      </c>
      <c r="I152" s="129" t="s">
        <v>36</v>
      </c>
      <c r="J152" s="129" t="s">
        <v>34</v>
      </c>
      <c r="K152" s="115">
        <v>44561</v>
      </c>
      <c r="L152" s="74">
        <v>56667.6</v>
      </c>
      <c r="M152" s="80">
        <f>L152/6</f>
        <v>9444.6</v>
      </c>
      <c r="N152" s="183"/>
      <c r="O152" s="12">
        <v>9444.6</v>
      </c>
    </row>
    <row r="153" spans="1:14" s="12" customFormat="1" ht="44.25" customHeight="1">
      <c r="A153" s="136"/>
      <c r="B153" s="106"/>
      <c r="C153" s="137"/>
      <c r="D153" s="106"/>
      <c r="E153" s="79" t="s">
        <v>306</v>
      </c>
      <c r="F153" s="139"/>
      <c r="G153" s="133"/>
      <c r="H153" s="127"/>
      <c r="I153" s="130"/>
      <c r="J153" s="130"/>
      <c r="K153" s="116"/>
      <c r="L153" s="74" t="s">
        <v>47</v>
      </c>
      <c r="M153" s="80" t="s">
        <v>47</v>
      </c>
      <c r="N153" s="183"/>
    </row>
    <row r="154" spans="1:14" s="12" customFormat="1" ht="44.25" customHeight="1">
      <c r="A154" s="136"/>
      <c r="B154" s="106">
        <v>44553</v>
      </c>
      <c r="C154" s="137"/>
      <c r="D154" s="106">
        <v>44553</v>
      </c>
      <c r="E154" s="79" t="s">
        <v>307</v>
      </c>
      <c r="F154" s="139"/>
      <c r="G154" s="133"/>
      <c r="H154" s="127"/>
      <c r="I154" s="130"/>
      <c r="J154" s="130"/>
      <c r="K154" s="116"/>
      <c r="L154" s="74">
        <v>-30.04</v>
      </c>
      <c r="M154" s="80">
        <f>L154/6</f>
        <v>-5.006666666666667</v>
      </c>
      <c r="N154" s="183"/>
    </row>
    <row r="155" spans="1:14" s="12" customFormat="1" ht="44.25" customHeight="1">
      <c r="A155" s="119"/>
      <c r="B155" s="106"/>
      <c r="C155" s="125"/>
      <c r="D155" s="106">
        <v>44560</v>
      </c>
      <c r="E155" s="79" t="s">
        <v>308</v>
      </c>
      <c r="F155" s="140"/>
      <c r="G155" s="134"/>
      <c r="H155" s="128"/>
      <c r="I155" s="131"/>
      <c r="J155" s="131"/>
      <c r="K155" s="117"/>
      <c r="L155" s="74" t="s">
        <v>47</v>
      </c>
      <c r="M155" s="80" t="s">
        <v>47</v>
      </c>
      <c r="N155" s="183"/>
    </row>
    <row r="156" spans="1:14" s="12" customFormat="1" ht="33.75">
      <c r="A156" s="78">
        <v>70</v>
      </c>
      <c r="B156" s="106">
        <v>44446</v>
      </c>
      <c r="C156" s="102">
        <v>2210</v>
      </c>
      <c r="D156" s="106">
        <v>44442</v>
      </c>
      <c r="E156" s="79">
        <v>44</v>
      </c>
      <c r="F156" s="102" t="s">
        <v>190</v>
      </c>
      <c r="G156" s="103" t="s">
        <v>191</v>
      </c>
      <c r="H156" s="108" t="s">
        <v>234</v>
      </c>
      <c r="I156" s="103" t="s">
        <v>192</v>
      </c>
      <c r="J156" s="103" t="s">
        <v>37</v>
      </c>
      <c r="K156" s="106">
        <v>44561</v>
      </c>
      <c r="L156" s="75">
        <v>2300</v>
      </c>
      <c r="M156" s="80" t="s">
        <v>47</v>
      </c>
      <c r="N156" s="54"/>
    </row>
    <row r="157" spans="1:14" s="12" customFormat="1" ht="33.75">
      <c r="A157" s="78">
        <v>71</v>
      </c>
      <c r="B157" s="106">
        <v>44459</v>
      </c>
      <c r="C157" s="102">
        <v>2210</v>
      </c>
      <c r="D157" s="106">
        <v>44452</v>
      </c>
      <c r="E157" s="79">
        <v>45</v>
      </c>
      <c r="F157" s="102" t="s">
        <v>195</v>
      </c>
      <c r="G157" s="103" t="s">
        <v>193</v>
      </c>
      <c r="H157" s="108" t="s">
        <v>194</v>
      </c>
      <c r="I157" s="103" t="s">
        <v>237</v>
      </c>
      <c r="J157" s="103" t="s">
        <v>37</v>
      </c>
      <c r="K157" s="106">
        <v>44561</v>
      </c>
      <c r="L157" s="75">
        <v>8000</v>
      </c>
      <c r="M157" s="80">
        <f>L157/6</f>
        <v>1333.3333333333333</v>
      </c>
      <c r="N157" s="54"/>
    </row>
    <row r="158" spans="1:14" s="12" customFormat="1" ht="33.75">
      <c r="A158" s="78">
        <v>72</v>
      </c>
      <c r="B158" s="106">
        <v>44459</v>
      </c>
      <c r="C158" s="102">
        <v>3110</v>
      </c>
      <c r="D158" s="106">
        <v>44452</v>
      </c>
      <c r="E158" s="79">
        <v>46</v>
      </c>
      <c r="F158" s="102" t="s">
        <v>195</v>
      </c>
      <c r="G158" s="103" t="s">
        <v>193</v>
      </c>
      <c r="H158" s="108" t="s">
        <v>194</v>
      </c>
      <c r="I158" s="103"/>
      <c r="J158" s="103" t="s">
        <v>37</v>
      </c>
      <c r="K158" s="106">
        <v>44561</v>
      </c>
      <c r="L158" s="75">
        <v>32000</v>
      </c>
      <c r="M158" s="80">
        <f>L158/6</f>
        <v>5333.333333333333</v>
      </c>
      <c r="N158" s="54"/>
    </row>
    <row r="159" spans="1:14" s="12" customFormat="1" ht="56.25">
      <c r="A159" s="78">
        <v>73</v>
      </c>
      <c r="B159" s="106">
        <v>44462</v>
      </c>
      <c r="C159" s="102">
        <v>2240</v>
      </c>
      <c r="D159" s="106">
        <v>44454</v>
      </c>
      <c r="E159" s="79">
        <v>47</v>
      </c>
      <c r="F159" s="102" t="s">
        <v>206</v>
      </c>
      <c r="G159" s="103" t="s">
        <v>207</v>
      </c>
      <c r="H159" s="108" t="s">
        <v>209</v>
      </c>
      <c r="I159" s="103" t="s">
        <v>208</v>
      </c>
      <c r="J159" s="103" t="s">
        <v>37</v>
      </c>
      <c r="K159" s="106">
        <v>44561</v>
      </c>
      <c r="L159" s="74">
        <v>21921.06</v>
      </c>
      <c r="M159" s="80" t="s">
        <v>47</v>
      </c>
      <c r="N159" s="54"/>
    </row>
    <row r="160" spans="1:14" s="12" customFormat="1" ht="45">
      <c r="A160" s="78">
        <v>74</v>
      </c>
      <c r="B160" s="106">
        <v>44474</v>
      </c>
      <c r="C160" s="102">
        <v>2240</v>
      </c>
      <c r="D160" s="106">
        <v>44467</v>
      </c>
      <c r="E160" s="79">
        <v>48</v>
      </c>
      <c r="F160" s="96" t="s">
        <v>22</v>
      </c>
      <c r="G160" s="93" t="s">
        <v>23</v>
      </c>
      <c r="H160" s="108" t="s">
        <v>196</v>
      </c>
      <c r="I160" s="103" t="s">
        <v>120</v>
      </c>
      <c r="J160" s="103" t="s">
        <v>37</v>
      </c>
      <c r="K160" s="106">
        <v>44561</v>
      </c>
      <c r="L160" s="75">
        <v>8134</v>
      </c>
      <c r="M160" s="80">
        <v>1355.67</v>
      </c>
      <c r="N160" s="54"/>
    </row>
    <row r="161" spans="1:14" s="12" customFormat="1" ht="45">
      <c r="A161" s="78">
        <v>75</v>
      </c>
      <c r="B161" s="106">
        <v>44474</v>
      </c>
      <c r="C161" s="102">
        <v>2240</v>
      </c>
      <c r="D161" s="106">
        <v>44467</v>
      </c>
      <c r="E161" s="79">
        <v>49</v>
      </c>
      <c r="F161" s="96" t="s">
        <v>22</v>
      </c>
      <c r="G161" s="93" t="s">
        <v>23</v>
      </c>
      <c r="H161" s="108" t="s">
        <v>197</v>
      </c>
      <c r="I161" s="103" t="s">
        <v>120</v>
      </c>
      <c r="J161" s="103" t="s">
        <v>37</v>
      </c>
      <c r="K161" s="106">
        <v>44561</v>
      </c>
      <c r="L161" s="75">
        <v>9105.12</v>
      </c>
      <c r="M161" s="80">
        <v>1517.52</v>
      </c>
      <c r="N161" s="54"/>
    </row>
    <row r="162" spans="1:14" s="12" customFormat="1" ht="45">
      <c r="A162" s="78">
        <v>76</v>
      </c>
      <c r="B162" s="106">
        <v>44474</v>
      </c>
      <c r="C162" s="102">
        <v>2240</v>
      </c>
      <c r="D162" s="106">
        <v>44467</v>
      </c>
      <c r="E162" s="79">
        <v>50</v>
      </c>
      <c r="F162" s="96" t="s">
        <v>22</v>
      </c>
      <c r="G162" s="93" t="s">
        <v>23</v>
      </c>
      <c r="H162" s="108" t="s">
        <v>198</v>
      </c>
      <c r="I162" s="103" t="s">
        <v>120</v>
      </c>
      <c r="J162" s="103" t="s">
        <v>37</v>
      </c>
      <c r="K162" s="106">
        <v>44561</v>
      </c>
      <c r="L162" s="75">
        <v>15250.48</v>
      </c>
      <c r="M162" s="80">
        <v>2541.75</v>
      </c>
      <c r="N162" s="54"/>
    </row>
    <row r="163" spans="1:14" s="12" customFormat="1" ht="33.75">
      <c r="A163" s="78">
        <v>77</v>
      </c>
      <c r="B163" s="106">
        <v>44474</v>
      </c>
      <c r="C163" s="102">
        <v>2240</v>
      </c>
      <c r="D163" s="106">
        <v>44467</v>
      </c>
      <c r="E163" s="79">
        <v>51</v>
      </c>
      <c r="F163" s="96" t="s">
        <v>22</v>
      </c>
      <c r="G163" s="93" t="s">
        <v>23</v>
      </c>
      <c r="H163" s="108" t="s">
        <v>199</v>
      </c>
      <c r="I163" s="103" t="s">
        <v>120</v>
      </c>
      <c r="J163" s="103" t="s">
        <v>37</v>
      </c>
      <c r="K163" s="106">
        <v>44561</v>
      </c>
      <c r="L163" s="75">
        <v>13340</v>
      </c>
      <c r="M163" s="80">
        <v>2223.33</v>
      </c>
      <c r="N163" s="54"/>
    </row>
    <row r="164" spans="1:14" s="12" customFormat="1" ht="35.25" customHeight="1">
      <c r="A164" s="78">
        <v>78</v>
      </c>
      <c r="B164" s="106">
        <v>44474</v>
      </c>
      <c r="C164" s="102">
        <v>2240</v>
      </c>
      <c r="D164" s="106">
        <v>44467</v>
      </c>
      <c r="E164" s="79">
        <v>52</v>
      </c>
      <c r="F164" s="96" t="s">
        <v>22</v>
      </c>
      <c r="G164" s="93" t="s">
        <v>23</v>
      </c>
      <c r="H164" s="108" t="s">
        <v>202</v>
      </c>
      <c r="I164" s="103" t="s">
        <v>120</v>
      </c>
      <c r="J164" s="103" t="s">
        <v>37</v>
      </c>
      <c r="K164" s="106">
        <v>44561</v>
      </c>
      <c r="L164" s="75">
        <v>36371.8</v>
      </c>
      <c r="M164" s="80">
        <v>6061.97</v>
      </c>
      <c r="N164" s="54"/>
    </row>
    <row r="165" spans="1:14" s="12" customFormat="1" ht="45">
      <c r="A165" s="78">
        <v>79</v>
      </c>
      <c r="B165" s="106">
        <v>44474</v>
      </c>
      <c r="C165" s="102">
        <v>2240</v>
      </c>
      <c r="D165" s="106">
        <v>44468</v>
      </c>
      <c r="E165" s="79">
        <v>53</v>
      </c>
      <c r="F165" s="96" t="s">
        <v>22</v>
      </c>
      <c r="G165" s="93" t="s">
        <v>23</v>
      </c>
      <c r="H165" s="108" t="s">
        <v>201</v>
      </c>
      <c r="I165" s="103" t="s">
        <v>120</v>
      </c>
      <c r="J165" s="103" t="s">
        <v>37</v>
      </c>
      <c r="K165" s="106">
        <v>44561</v>
      </c>
      <c r="L165" s="75">
        <v>18950.75</v>
      </c>
      <c r="M165" s="80">
        <v>3158.46</v>
      </c>
      <c r="N165" s="54"/>
    </row>
    <row r="166" spans="1:14" s="12" customFormat="1" ht="45">
      <c r="A166" s="78">
        <v>80</v>
      </c>
      <c r="B166" s="106">
        <v>44474</v>
      </c>
      <c r="C166" s="102">
        <v>2240</v>
      </c>
      <c r="D166" s="106">
        <v>44468</v>
      </c>
      <c r="E166" s="79">
        <v>54</v>
      </c>
      <c r="F166" s="96" t="s">
        <v>22</v>
      </c>
      <c r="G166" s="93" t="s">
        <v>23</v>
      </c>
      <c r="H166" s="108" t="s">
        <v>200</v>
      </c>
      <c r="I166" s="103" t="s">
        <v>120</v>
      </c>
      <c r="J166" s="103" t="s">
        <v>37</v>
      </c>
      <c r="K166" s="106">
        <v>44561</v>
      </c>
      <c r="L166" s="75">
        <v>17120.82</v>
      </c>
      <c r="M166" s="80">
        <v>2853.47</v>
      </c>
      <c r="N166" s="54"/>
    </row>
    <row r="167" spans="1:16" s="12" customFormat="1" ht="33.75">
      <c r="A167" s="78">
        <v>81</v>
      </c>
      <c r="B167" s="106">
        <v>44474</v>
      </c>
      <c r="C167" s="102">
        <v>2240</v>
      </c>
      <c r="D167" s="106">
        <v>44468</v>
      </c>
      <c r="E167" s="79">
        <v>55</v>
      </c>
      <c r="F167" s="96" t="s">
        <v>22</v>
      </c>
      <c r="G167" s="93" t="s">
        <v>23</v>
      </c>
      <c r="H167" s="108" t="s">
        <v>203</v>
      </c>
      <c r="I167" s="103" t="s">
        <v>120</v>
      </c>
      <c r="J167" s="103" t="s">
        <v>37</v>
      </c>
      <c r="K167" s="106">
        <v>44561</v>
      </c>
      <c r="L167" s="75">
        <v>18204.13</v>
      </c>
      <c r="M167" s="80">
        <v>3034.02</v>
      </c>
      <c r="N167" s="54"/>
      <c r="O167" s="12">
        <f>80/365</f>
        <v>0.2191780821917808</v>
      </c>
      <c r="P167" s="12">
        <f>O167*30</f>
        <v>6.575342465753424</v>
      </c>
    </row>
    <row r="168" spans="1:14" s="12" customFormat="1" ht="33.75">
      <c r="A168" s="78">
        <v>82</v>
      </c>
      <c r="B168" s="106">
        <v>44474</v>
      </c>
      <c r="C168" s="102">
        <v>2240</v>
      </c>
      <c r="D168" s="106">
        <v>44468</v>
      </c>
      <c r="E168" s="79">
        <v>56</v>
      </c>
      <c r="F168" s="96" t="s">
        <v>22</v>
      </c>
      <c r="G168" s="93" t="s">
        <v>23</v>
      </c>
      <c r="H168" s="108" t="s">
        <v>204</v>
      </c>
      <c r="I168" s="103" t="s">
        <v>120</v>
      </c>
      <c r="J168" s="103" t="s">
        <v>37</v>
      </c>
      <c r="K168" s="106">
        <v>44561</v>
      </c>
      <c r="L168" s="75">
        <v>26919.3</v>
      </c>
      <c r="M168" s="80">
        <v>4486.55</v>
      </c>
      <c r="N168" s="54"/>
    </row>
    <row r="169" spans="1:14" s="12" customFormat="1" ht="33.75">
      <c r="A169" s="78">
        <v>83</v>
      </c>
      <c r="B169" s="106">
        <v>44474</v>
      </c>
      <c r="C169" s="102">
        <v>2240</v>
      </c>
      <c r="D169" s="106">
        <v>44468</v>
      </c>
      <c r="E169" s="79">
        <v>57</v>
      </c>
      <c r="F169" s="96" t="s">
        <v>22</v>
      </c>
      <c r="G169" s="93" t="s">
        <v>23</v>
      </c>
      <c r="H169" s="108" t="s">
        <v>205</v>
      </c>
      <c r="I169" s="103" t="s">
        <v>120</v>
      </c>
      <c r="J169" s="103" t="s">
        <v>37</v>
      </c>
      <c r="K169" s="106">
        <v>44561</v>
      </c>
      <c r="L169" s="75">
        <v>37725.54</v>
      </c>
      <c r="M169" s="80">
        <v>6287.59</v>
      </c>
      <c r="N169" s="54"/>
    </row>
    <row r="170" spans="1:14" s="12" customFormat="1" ht="48.75" customHeight="1">
      <c r="A170" s="78">
        <v>84</v>
      </c>
      <c r="B170" s="106">
        <v>44481</v>
      </c>
      <c r="C170" s="102">
        <v>2240</v>
      </c>
      <c r="D170" s="106">
        <v>44473</v>
      </c>
      <c r="E170" s="79">
        <v>58</v>
      </c>
      <c r="F170" s="104" t="s">
        <v>182</v>
      </c>
      <c r="G170" s="103" t="s">
        <v>183</v>
      </c>
      <c r="H170" s="108" t="s">
        <v>221</v>
      </c>
      <c r="I170" s="103" t="s">
        <v>184</v>
      </c>
      <c r="J170" s="103" t="s">
        <v>34</v>
      </c>
      <c r="K170" s="106">
        <v>44561</v>
      </c>
      <c r="L170" s="111">
        <v>65000</v>
      </c>
      <c r="M170" s="80">
        <v>10833.33</v>
      </c>
      <c r="N170" s="54"/>
    </row>
    <row r="171" spans="1:14" s="12" customFormat="1" ht="60" customHeight="1">
      <c r="A171" s="78">
        <v>85</v>
      </c>
      <c r="B171" s="106">
        <v>44481</v>
      </c>
      <c r="C171" s="102">
        <v>3110</v>
      </c>
      <c r="D171" s="106">
        <v>44474</v>
      </c>
      <c r="E171" s="79">
        <v>59</v>
      </c>
      <c r="F171" s="102" t="s">
        <v>217</v>
      </c>
      <c r="G171" s="103" t="s">
        <v>218</v>
      </c>
      <c r="H171" s="108" t="s">
        <v>220</v>
      </c>
      <c r="I171" s="103" t="s">
        <v>219</v>
      </c>
      <c r="J171" s="103" t="s">
        <v>34</v>
      </c>
      <c r="K171" s="106">
        <v>44561</v>
      </c>
      <c r="L171" s="111">
        <v>84500</v>
      </c>
      <c r="M171" s="80" t="s">
        <v>47</v>
      </c>
      <c r="N171" s="54"/>
    </row>
    <row r="172" spans="1:14" s="12" customFormat="1" ht="81" customHeight="1">
      <c r="A172" s="89">
        <v>86</v>
      </c>
      <c r="B172" s="84">
        <v>44481</v>
      </c>
      <c r="C172" s="86">
        <v>3132</v>
      </c>
      <c r="D172" s="106">
        <v>44475</v>
      </c>
      <c r="E172" s="79" t="s">
        <v>214</v>
      </c>
      <c r="F172" s="86" t="s">
        <v>206</v>
      </c>
      <c r="G172" s="81" t="s">
        <v>207</v>
      </c>
      <c r="H172" s="91" t="s">
        <v>216</v>
      </c>
      <c r="I172" s="81" t="s">
        <v>215</v>
      </c>
      <c r="J172" s="81" t="s">
        <v>37</v>
      </c>
      <c r="K172" s="84">
        <v>44561</v>
      </c>
      <c r="L172" s="111">
        <v>49753.26</v>
      </c>
      <c r="M172" s="80" t="s">
        <v>47</v>
      </c>
      <c r="N172" s="54"/>
    </row>
    <row r="173" spans="1:14" s="12" customFormat="1" ht="33.75" customHeight="1">
      <c r="A173" s="118">
        <v>87</v>
      </c>
      <c r="B173" s="115">
        <v>44481</v>
      </c>
      <c r="C173" s="124">
        <v>2240</v>
      </c>
      <c r="D173" s="106">
        <v>44480</v>
      </c>
      <c r="E173" s="79">
        <v>60</v>
      </c>
      <c r="F173" s="138" t="s">
        <v>211</v>
      </c>
      <c r="G173" s="132" t="s">
        <v>131</v>
      </c>
      <c r="H173" s="126" t="s">
        <v>212</v>
      </c>
      <c r="I173" s="132" t="s">
        <v>132</v>
      </c>
      <c r="J173" s="132" t="s">
        <v>34</v>
      </c>
      <c r="K173" s="115">
        <v>44561</v>
      </c>
      <c r="L173" s="111">
        <v>159397.92</v>
      </c>
      <c r="M173" s="80" t="s">
        <v>47</v>
      </c>
      <c r="N173" s="54"/>
    </row>
    <row r="174" spans="1:14" s="12" customFormat="1" ht="37.5" customHeight="1">
      <c r="A174" s="119"/>
      <c r="B174" s="119"/>
      <c r="C174" s="125"/>
      <c r="D174" s="106">
        <v>44480</v>
      </c>
      <c r="E174" s="79" t="s">
        <v>213</v>
      </c>
      <c r="F174" s="140"/>
      <c r="G174" s="134"/>
      <c r="H174" s="128"/>
      <c r="I174" s="134"/>
      <c r="J174" s="134"/>
      <c r="K174" s="117"/>
      <c r="L174" s="111">
        <v>-47178.12</v>
      </c>
      <c r="M174" s="80" t="s">
        <v>47</v>
      </c>
      <c r="N174" s="54"/>
    </row>
    <row r="175" spans="1:14" s="12" customFormat="1" ht="56.25">
      <c r="A175" s="78">
        <v>88</v>
      </c>
      <c r="B175" s="106">
        <v>44487</v>
      </c>
      <c r="C175" s="102">
        <v>2240</v>
      </c>
      <c r="D175" s="106">
        <v>44482</v>
      </c>
      <c r="E175" s="79">
        <v>61</v>
      </c>
      <c r="F175" s="96" t="s">
        <v>22</v>
      </c>
      <c r="G175" s="93" t="s">
        <v>23</v>
      </c>
      <c r="H175" s="108" t="s">
        <v>226</v>
      </c>
      <c r="I175" s="103" t="s">
        <v>123</v>
      </c>
      <c r="J175" s="103" t="s">
        <v>37</v>
      </c>
      <c r="K175" s="106">
        <v>44561</v>
      </c>
      <c r="L175" s="78">
        <v>26169.3</v>
      </c>
      <c r="M175" s="80">
        <f aca="true" t="shared" si="2" ref="M175:M189">L175/6</f>
        <v>4361.55</v>
      </c>
      <c r="N175" s="54"/>
    </row>
    <row r="176" spans="1:14" s="12" customFormat="1" ht="33.75">
      <c r="A176" s="78">
        <v>89</v>
      </c>
      <c r="B176" s="106">
        <v>44487</v>
      </c>
      <c r="C176" s="102">
        <v>2240</v>
      </c>
      <c r="D176" s="106">
        <v>44482</v>
      </c>
      <c r="E176" s="79">
        <v>62</v>
      </c>
      <c r="F176" s="96" t="s">
        <v>22</v>
      </c>
      <c r="G176" s="93" t="s">
        <v>23</v>
      </c>
      <c r="H176" s="108" t="s">
        <v>227</v>
      </c>
      <c r="I176" s="103" t="s">
        <v>120</v>
      </c>
      <c r="J176" s="103" t="s">
        <v>37</v>
      </c>
      <c r="K176" s="106">
        <v>44561</v>
      </c>
      <c r="L176" s="78">
        <v>15462.17</v>
      </c>
      <c r="M176" s="80">
        <f t="shared" si="2"/>
        <v>2577.028333333333</v>
      </c>
      <c r="N176" s="54"/>
    </row>
    <row r="177" spans="1:14" s="12" customFormat="1" ht="45">
      <c r="A177" s="78">
        <v>90</v>
      </c>
      <c r="B177" s="106">
        <v>44487</v>
      </c>
      <c r="C177" s="102">
        <v>2240</v>
      </c>
      <c r="D177" s="106">
        <v>44482</v>
      </c>
      <c r="E177" s="79">
        <v>63</v>
      </c>
      <c r="F177" s="96" t="s">
        <v>22</v>
      </c>
      <c r="G177" s="93" t="s">
        <v>23</v>
      </c>
      <c r="H177" s="108" t="s">
        <v>228</v>
      </c>
      <c r="I177" s="103" t="s">
        <v>120</v>
      </c>
      <c r="J177" s="103" t="s">
        <v>37</v>
      </c>
      <c r="K177" s="106">
        <v>44561</v>
      </c>
      <c r="L177" s="78">
        <v>16028.04</v>
      </c>
      <c r="M177" s="80">
        <f t="shared" si="2"/>
        <v>2671.34</v>
      </c>
      <c r="N177" s="54"/>
    </row>
    <row r="178" spans="1:14" s="12" customFormat="1" ht="45">
      <c r="A178" s="78">
        <v>91</v>
      </c>
      <c r="B178" s="106">
        <v>44487</v>
      </c>
      <c r="C178" s="102">
        <v>2240</v>
      </c>
      <c r="D178" s="106">
        <v>44482</v>
      </c>
      <c r="E178" s="79">
        <v>64</v>
      </c>
      <c r="F178" s="96" t="s">
        <v>22</v>
      </c>
      <c r="G178" s="93" t="s">
        <v>23</v>
      </c>
      <c r="H178" s="108" t="s">
        <v>229</v>
      </c>
      <c r="I178" s="103" t="s">
        <v>120</v>
      </c>
      <c r="J178" s="103" t="s">
        <v>37</v>
      </c>
      <c r="K178" s="106">
        <v>44561</v>
      </c>
      <c r="L178" s="78">
        <v>38039.02</v>
      </c>
      <c r="M178" s="80">
        <f t="shared" si="2"/>
        <v>6339.836666666666</v>
      </c>
      <c r="N178" s="54"/>
    </row>
    <row r="179" spans="1:14" s="12" customFormat="1" ht="45">
      <c r="A179" s="78">
        <v>92</v>
      </c>
      <c r="B179" s="106">
        <v>44487</v>
      </c>
      <c r="C179" s="102">
        <v>2240</v>
      </c>
      <c r="D179" s="106">
        <v>44482</v>
      </c>
      <c r="E179" s="79">
        <v>65</v>
      </c>
      <c r="F179" s="96" t="s">
        <v>22</v>
      </c>
      <c r="G179" s="93" t="s">
        <v>23</v>
      </c>
      <c r="H179" s="108" t="s">
        <v>230</v>
      </c>
      <c r="I179" s="103" t="s">
        <v>120</v>
      </c>
      <c r="J179" s="103" t="s">
        <v>37</v>
      </c>
      <c r="K179" s="106">
        <v>44561</v>
      </c>
      <c r="L179" s="78">
        <v>47500.97</v>
      </c>
      <c r="M179" s="80">
        <f t="shared" si="2"/>
        <v>7916.828333333334</v>
      </c>
      <c r="N179" s="54"/>
    </row>
    <row r="180" spans="1:14" s="12" customFormat="1" ht="33.75">
      <c r="A180" s="78">
        <v>93</v>
      </c>
      <c r="B180" s="106">
        <v>44487</v>
      </c>
      <c r="C180" s="102">
        <v>2240</v>
      </c>
      <c r="D180" s="106">
        <v>44482</v>
      </c>
      <c r="E180" s="79">
        <v>68</v>
      </c>
      <c r="F180" s="96" t="s">
        <v>22</v>
      </c>
      <c r="G180" s="93" t="s">
        <v>23</v>
      </c>
      <c r="H180" s="108" t="s">
        <v>236</v>
      </c>
      <c r="I180" s="103" t="s">
        <v>120</v>
      </c>
      <c r="J180" s="103" t="s">
        <v>37</v>
      </c>
      <c r="K180" s="106">
        <v>44561</v>
      </c>
      <c r="L180" s="78">
        <v>29763.58</v>
      </c>
      <c r="M180" s="80">
        <f t="shared" si="2"/>
        <v>4960.596666666667</v>
      </c>
      <c r="N180" s="54"/>
    </row>
    <row r="181" spans="1:14" s="12" customFormat="1" ht="33.75">
      <c r="A181" s="78">
        <v>94</v>
      </c>
      <c r="B181" s="106">
        <v>44487</v>
      </c>
      <c r="C181" s="102">
        <v>2240</v>
      </c>
      <c r="D181" s="106">
        <v>44209</v>
      </c>
      <c r="E181" s="79">
        <v>69</v>
      </c>
      <c r="F181" s="104" t="s">
        <v>22</v>
      </c>
      <c r="G181" s="108" t="s">
        <v>23</v>
      </c>
      <c r="H181" s="108" t="s">
        <v>235</v>
      </c>
      <c r="I181" s="103" t="s">
        <v>120</v>
      </c>
      <c r="J181" s="103" t="s">
        <v>37</v>
      </c>
      <c r="K181" s="106">
        <v>44561</v>
      </c>
      <c r="L181" s="78">
        <v>22098.41</v>
      </c>
      <c r="M181" s="80">
        <f t="shared" si="2"/>
        <v>3683.068333333333</v>
      </c>
      <c r="N181" s="54"/>
    </row>
    <row r="182" spans="1:14" s="12" customFormat="1" ht="90">
      <c r="A182" s="78">
        <v>95</v>
      </c>
      <c r="B182" s="108" t="s">
        <v>326</v>
      </c>
      <c r="C182" s="102">
        <v>2240</v>
      </c>
      <c r="D182" s="106">
        <v>44489</v>
      </c>
      <c r="E182" s="79" t="s">
        <v>325</v>
      </c>
      <c r="F182" s="102" t="s">
        <v>40</v>
      </c>
      <c r="G182" s="103" t="s">
        <v>7</v>
      </c>
      <c r="H182" s="109" t="s">
        <v>66</v>
      </c>
      <c r="I182" s="108" t="s">
        <v>38</v>
      </c>
      <c r="J182" s="103" t="s">
        <v>37</v>
      </c>
      <c r="K182" s="106">
        <v>44561</v>
      </c>
      <c r="L182" s="78">
        <v>227.7</v>
      </c>
      <c r="M182" s="80">
        <v>37.949999999999996</v>
      </c>
      <c r="N182" s="54"/>
    </row>
    <row r="183" spans="1:14" s="12" customFormat="1" ht="90">
      <c r="A183" s="78">
        <v>96</v>
      </c>
      <c r="B183" s="106">
        <v>44489</v>
      </c>
      <c r="C183" s="102">
        <v>2240</v>
      </c>
      <c r="D183" s="106">
        <v>44489</v>
      </c>
      <c r="E183" s="79" t="s">
        <v>325</v>
      </c>
      <c r="F183" s="104" t="s">
        <v>40</v>
      </c>
      <c r="G183" s="108" t="s">
        <v>7</v>
      </c>
      <c r="H183" s="108" t="s">
        <v>67</v>
      </c>
      <c r="I183" s="103" t="s">
        <v>38</v>
      </c>
      <c r="J183" s="103" t="s">
        <v>37</v>
      </c>
      <c r="K183" s="106">
        <v>44561</v>
      </c>
      <c r="L183" s="78">
        <v>302.7</v>
      </c>
      <c r="M183" s="80">
        <v>50.45</v>
      </c>
      <c r="N183" s="54"/>
    </row>
    <row r="184" spans="1:14" s="12" customFormat="1" ht="33.75">
      <c r="A184" s="90">
        <v>97</v>
      </c>
      <c r="B184" s="106">
        <v>44490</v>
      </c>
      <c r="C184" s="102">
        <v>2240</v>
      </c>
      <c r="D184" s="106">
        <v>44489</v>
      </c>
      <c r="E184" s="79">
        <v>70</v>
      </c>
      <c r="F184" s="104" t="s">
        <v>22</v>
      </c>
      <c r="G184" s="108" t="s">
        <v>23</v>
      </c>
      <c r="H184" s="108" t="s">
        <v>243</v>
      </c>
      <c r="I184" s="103" t="s">
        <v>120</v>
      </c>
      <c r="J184" s="103" t="s">
        <v>37</v>
      </c>
      <c r="K184" s="106">
        <v>44561</v>
      </c>
      <c r="L184" s="78">
        <v>13255.75</v>
      </c>
      <c r="M184" s="80">
        <f t="shared" si="2"/>
        <v>2209.2916666666665</v>
      </c>
      <c r="N184" s="54"/>
    </row>
    <row r="185" spans="1:14" s="12" customFormat="1" ht="33.75">
      <c r="A185" s="78">
        <v>98</v>
      </c>
      <c r="B185" s="106">
        <v>44490</v>
      </c>
      <c r="C185" s="102">
        <v>2240</v>
      </c>
      <c r="D185" s="106">
        <v>44489</v>
      </c>
      <c r="E185" s="79">
        <v>71</v>
      </c>
      <c r="F185" s="104" t="s">
        <v>22</v>
      </c>
      <c r="G185" s="108" t="s">
        <v>23</v>
      </c>
      <c r="H185" s="108" t="s">
        <v>242</v>
      </c>
      <c r="I185" s="103" t="s">
        <v>120</v>
      </c>
      <c r="J185" s="103" t="s">
        <v>37</v>
      </c>
      <c r="K185" s="106">
        <v>44561</v>
      </c>
      <c r="L185" s="78">
        <v>38509.81</v>
      </c>
      <c r="M185" s="80">
        <f t="shared" si="2"/>
        <v>6418.301666666666</v>
      </c>
      <c r="N185" s="54"/>
    </row>
    <row r="186" spans="1:14" s="12" customFormat="1" ht="45">
      <c r="A186" s="78">
        <v>99</v>
      </c>
      <c r="B186" s="106">
        <v>44490</v>
      </c>
      <c r="C186" s="102">
        <v>2240</v>
      </c>
      <c r="D186" s="106">
        <v>44489</v>
      </c>
      <c r="E186" s="79">
        <v>72</v>
      </c>
      <c r="F186" s="104" t="s">
        <v>22</v>
      </c>
      <c r="G186" s="108" t="s">
        <v>23</v>
      </c>
      <c r="H186" s="108" t="s">
        <v>241</v>
      </c>
      <c r="I186" s="103" t="s">
        <v>120</v>
      </c>
      <c r="J186" s="103" t="s">
        <v>37</v>
      </c>
      <c r="K186" s="106">
        <v>44561</v>
      </c>
      <c r="L186" s="78">
        <v>1067.14</v>
      </c>
      <c r="M186" s="80">
        <f t="shared" si="2"/>
        <v>177.85666666666668</v>
      </c>
      <c r="N186" s="54"/>
    </row>
    <row r="187" spans="1:14" s="12" customFormat="1" ht="33.75">
      <c r="A187" s="78">
        <v>100</v>
      </c>
      <c r="B187" s="106">
        <v>44490</v>
      </c>
      <c r="C187" s="102">
        <v>2240</v>
      </c>
      <c r="D187" s="106">
        <v>44489</v>
      </c>
      <c r="E187" s="79">
        <v>73</v>
      </c>
      <c r="F187" s="104" t="s">
        <v>22</v>
      </c>
      <c r="G187" s="108" t="s">
        <v>23</v>
      </c>
      <c r="H187" s="108" t="s">
        <v>240</v>
      </c>
      <c r="I187" s="103" t="s">
        <v>120</v>
      </c>
      <c r="J187" s="103" t="s">
        <v>37</v>
      </c>
      <c r="K187" s="106">
        <v>44561</v>
      </c>
      <c r="L187" s="78">
        <v>3982.38</v>
      </c>
      <c r="M187" s="80">
        <f t="shared" si="2"/>
        <v>663.73</v>
      </c>
      <c r="N187" s="54"/>
    </row>
    <row r="188" spans="1:14" s="12" customFormat="1" ht="45">
      <c r="A188" s="78">
        <v>101</v>
      </c>
      <c r="B188" s="106">
        <v>44490</v>
      </c>
      <c r="C188" s="102">
        <v>2240</v>
      </c>
      <c r="D188" s="106">
        <v>44489</v>
      </c>
      <c r="E188" s="79">
        <v>74</v>
      </c>
      <c r="F188" s="104" t="s">
        <v>22</v>
      </c>
      <c r="G188" s="108" t="s">
        <v>23</v>
      </c>
      <c r="H188" s="108" t="s">
        <v>239</v>
      </c>
      <c r="I188" s="103" t="s">
        <v>120</v>
      </c>
      <c r="J188" s="103" t="s">
        <v>37</v>
      </c>
      <c r="K188" s="106">
        <v>44561</v>
      </c>
      <c r="L188" s="78">
        <v>1940.69</v>
      </c>
      <c r="M188" s="80">
        <f t="shared" si="2"/>
        <v>323.4483333333333</v>
      </c>
      <c r="N188" s="54"/>
    </row>
    <row r="189" spans="1:14" s="12" customFormat="1" ht="31.5">
      <c r="A189" s="78">
        <v>102</v>
      </c>
      <c r="B189" s="106">
        <v>44496</v>
      </c>
      <c r="C189" s="102">
        <v>2273</v>
      </c>
      <c r="D189" s="106">
        <v>44494</v>
      </c>
      <c r="E189" s="79" t="s">
        <v>244</v>
      </c>
      <c r="F189" s="104" t="s">
        <v>245</v>
      </c>
      <c r="G189" s="103" t="s">
        <v>46</v>
      </c>
      <c r="H189" s="108" t="s">
        <v>70</v>
      </c>
      <c r="I189" s="103" t="s">
        <v>71</v>
      </c>
      <c r="J189" s="103" t="s">
        <v>37</v>
      </c>
      <c r="K189" s="106">
        <v>44561</v>
      </c>
      <c r="L189" s="78">
        <v>16750.08</v>
      </c>
      <c r="M189" s="80">
        <f t="shared" si="2"/>
        <v>2791.6800000000003</v>
      </c>
      <c r="N189" s="54"/>
    </row>
    <row r="190" spans="1:14" s="12" customFormat="1" ht="45">
      <c r="A190" s="78">
        <v>103</v>
      </c>
      <c r="B190" s="106">
        <v>44510</v>
      </c>
      <c r="C190" s="102">
        <v>2240</v>
      </c>
      <c r="D190" s="106">
        <v>44509</v>
      </c>
      <c r="E190" s="79">
        <v>75</v>
      </c>
      <c r="F190" s="104" t="s">
        <v>22</v>
      </c>
      <c r="G190" s="108" t="s">
        <v>23</v>
      </c>
      <c r="H190" s="108" t="s">
        <v>247</v>
      </c>
      <c r="I190" s="103" t="s">
        <v>123</v>
      </c>
      <c r="J190" s="103" t="s">
        <v>37</v>
      </c>
      <c r="K190" s="106">
        <v>44561</v>
      </c>
      <c r="L190" s="78">
        <v>17991.82</v>
      </c>
      <c r="M190" s="80">
        <v>2998.64</v>
      </c>
      <c r="N190" s="54"/>
    </row>
    <row r="191" spans="1:14" s="12" customFormat="1" ht="45">
      <c r="A191" s="78">
        <v>104</v>
      </c>
      <c r="B191" s="106">
        <v>44510</v>
      </c>
      <c r="C191" s="102">
        <v>2240</v>
      </c>
      <c r="D191" s="106">
        <v>44509</v>
      </c>
      <c r="E191" s="79" t="s">
        <v>248</v>
      </c>
      <c r="F191" s="102" t="s">
        <v>206</v>
      </c>
      <c r="G191" s="103" t="s">
        <v>207</v>
      </c>
      <c r="H191" s="108" t="s">
        <v>251</v>
      </c>
      <c r="I191" s="103" t="s">
        <v>250</v>
      </c>
      <c r="J191" s="103" t="s">
        <v>37</v>
      </c>
      <c r="K191" s="106">
        <v>44550</v>
      </c>
      <c r="L191" s="111">
        <v>25000</v>
      </c>
      <c r="M191" s="80" t="s">
        <v>47</v>
      </c>
      <c r="N191" s="54"/>
    </row>
    <row r="192" spans="1:14" s="12" customFormat="1" ht="45">
      <c r="A192" s="78">
        <v>105</v>
      </c>
      <c r="B192" s="106">
        <v>44510</v>
      </c>
      <c r="C192" s="102">
        <v>2240</v>
      </c>
      <c r="D192" s="106">
        <v>44509</v>
      </c>
      <c r="E192" s="79" t="s">
        <v>249</v>
      </c>
      <c r="F192" s="102" t="s">
        <v>206</v>
      </c>
      <c r="G192" s="103" t="s">
        <v>207</v>
      </c>
      <c r="H192" s="108" t="s">
        <v>252</v>
      </c>
      <c r="I192" s="103" t="s">
        <v>208</v>
      </c>
      <c r="J192" s="103" t="s">
        <v>37</v>
      </c>
      <c r="K192" s="106">
        <v>44550</v>
      </c>
      <c r="L192" s="111">
        <v>6263.16</v>
      </c>
      <c r="M192" s="80" t="s">
        <v>47</v>
      </c>
      <c r="N192" s="54"/>
    </row>
    <row r="193" spans="1:14" s="12" customFormat="1" ht="67.5">
      <c r="A193" s="78">
        <v>106</v>
      </c>
      <c r="B193" s="106">
        <v>44517</v>
      </c>
      <c r="C193" s="102">
        <v>2240</v>
      </c>
      <c r="D193" s="106">
        <v>44516</v>
      </c>
      <c r="E193" s="79">
        <v>76</v>
      </c>
      <c r="F193" s="104" t="s">
        <v>253</v>
      </c>
      <c r="G193" s="103" t="s">
        <v>254</v>
      </c>
      <c r="H193" s="108" t="s">
        <v>255</v>
      </c>
      <c r="I193" s="103" t="s">
        <v>256</v>
      </c>
      <c r="J193" s="103" t="s">
        <v>37</v>
      </c>
      <c r="K193" s="106">
        <v>44561</v>
      </c>
      <c r="L193" s="111">
        <v>48998.4</v>
      </c>
      <c r="M193" s="80">
        <v>8166.4</v>
      </c>
      <c r="N193" s="54"/>
    </row>
    <row r="194" spans="1:14" s="12" customFormat="1" ht="33.75">
      <c r="A194" s="78">
        <v>107</v>
      </c>
      <c r="B194" s="106">
        <v>44523</v>
      </c>
      <c r="C194" s="102">
        <v>2240</v>
      </c>
      <c r="D194" s="106">
        <v>44517</v>
      </c>
      <c r="E194" s="79">
        <v>77</v>
      </c>
      <c r="F194" s="104" t="s">
        <v>257</v>
      </c>
      <c r="G194" s="103" t="s">
        <v>258</v>
      </c>
      <c r="H194" s="108" t="s">
        <v>259</v>
      </c>
      <c r="I194" s="103" t="s">
        <v>260</v>
      </c>
      <c r="J194" s="103" t="s">
        <v>37</v>
      </c>
      <c r="K194" s="106">
        <v>44561</v>
      </c>
      <c r="L194" s="111">
        <v>29993.11</v>
      </c>
      <c r="M194" s="80" t="s">
        <v>47</v>
      </c>
      <c r="N194" s="54"/>
    </row>
    <row r="195" spans="1:14" s="12" customFormat="1" ht="90">
      <c r="A195" s="78">
        <v>108</v>
      </c>
      <c r="B195" s="106">
        <v>44529</v>
      </c>
      <c r="C195" s="102">
        <v>2240</v>
      </c>
      <c r="D195" s="106">
        <v>44524</v>
      </c>
      <c r="E195" s="79">
        <v>78</v>
      </c>
      <c r="F195" s="102" t="s">
        <v>261</v>
      </c>
      <c r="G195" s="103" t="s">
        <v>262</v>
      </c>
      <c r="H195" s="108" t="s">
        <v>263</v>
      </c>
      <c r="I195" s="103" t="s">
        <v>264</v>
      </c>
      <c r="J195" s="103" t="s">
        <v>37</v>
      </c>
      <c r="K195" s="106">
        <v>44561</v>
      </c>
      <c r="L195" s="111">
        <v>48540</v>
      </c>
      <c r="M195" s="80" t="s">
        <v>47</v>
      </c>
      <c r="N195" s="54"/>
    </row>
    <row r="196" spans="1:14" s="12" customFormat="1" ht="45">
      <c r="A196" s="78">
        <v>109</v>
      </c>
      <c r="B196" s="106">
        <v>44540</v>
      </c>
      <c r="C196" s="102">
        <v>2240</v>
      </c>
      <c r="D196" s="106">
        <v>44537</v>
      </c>
      <c r="E196" s="79">
        <v>79</v>
      </c>
      <c r="F196" s="104" t="s">
        <v>22</v>
      </c>
      <c r="G196" s="108" t="s">
        <v>23</v>
      </c>
      <c r="H196" s="108" t="s">
        <v>267</v>
      </c>
      <c r="I196" s="103" t="s">
        <v>266</v>
      </c>
      <c r="J196" s="103" t="s">
        <v>37</v>
      </c>
      <c r="K196" s="106">
        <v>44561</v>
      </c>
      <c r="L196" s="78">
        <v>20296.81</v>
      </c>
      <c r="M196" s="80">
        <f>L196/6</f>
        <v>3382.8016666666667</v>
      </c>
      <c r="N196" s="54"/>
    </row>
    <row r="197" spans="1:14" s="12" customFormat="1" ht="45">
      <c r="A197" s="78">
        <v>110</v>
      </c>
      <c r="B197" s="106">
        <v>44540</v>
      </c>
      <c r="C197" s="102">
        <v>2240</v>
      </c>
      <c r="D197" s="106">
        <v>44537</v>
      </c>
      <c r="E197" s="79">
        <v>80</v>
      </c>
      <c r="F197" s="104" t="s">
        <v>22</v>
      </c>
      <c r="G197" s="108" t="s">
        <v>23</v>
      </c>
      <c r="H197" s="108" t="s">
        <v>268</v>
      </c>
      <c r="I197" s="103" t="s">
        <v>266</v>
      </c>
      <c r="J197" s="103" t="s">
        <v>37</v>
      </c>
      <c r="K197" s="106">
        <v>44561</v>
      </c>
      <c r="L197" s="78">
        <v>18237.54</v>
      </c>
      <c r="M197" s="80">
        <f>L197/6</f>
        <v>3039.59</v>
      </c>
      <c r="N197" s="54"/>
    </row>
    <row r="198" spans="1:14" s="12" customFormat="1" ht="45">
      <c r="A198" s="78">
        <v>111</v>
      </c>
      <c r="B198" s="106">
        <v>44540</v>
      </c>
      <c r="C198" s="102">
        <v>2240</v>
      </c>
      <c r="D198" s="106">
        <v>44537</v>
      </c>
      <c r="E198" s="79">
        <v>81</v>
      </c>
      <c r="F198" s="104" t="s">
        <v>22</v>
      </c>
      <c r="G198" s="108" t="s">
        <v>23</v>
      </c>
      <c r="H198" s="108" t="s">
        <v>268</v>
      </c>
      <c r="I198" s="103" t="s">
        <v>266</v>
      </c>
      <c r="J198" s="103" t="s">
        <v>37</v>
      </c>
      <c r="K198" s="106">
        <v>44561</v>
      </c>
      <c r="L198" s="78">
        <v>18294.1</v>
      </c>
      <c r="M198" s="80">
        <f>L198/6</f>
        <v>3049.0166666666664</v>
      </c>
      <c r="N198" s="54"/>
    </row>
    <row r="199" spans="1:14" s="12" customFormat="1" ht="84" customHeight="1">
      <c r="A199" s="78">
        <v>112</v>
      </c>
      <c r="B199" s="106">
        <v>44545</v>
      </c>
      <c r="C199" s="102">
        <v>3110</v>
      </c>
      <c r="D199" s="106">
        <v>44543</v>
      </c>
      <c r="E199" s="79">
        <v>82</v>
      </c>
      <c r="F199" s="104" t="s">
        <v>185</v>
      </c>
      <c r="G199" s="108" t="s">
        <v>186</v>
      </c>
      <c r="H199" s="108" t="s">
        <v>269</v>
      </c>
      <c r="I199" s="103" t="s">
        <v>184</v>
      </c>
      <c r="J199" s="103" t="s">
        <v>34</v>
      </c>
      <c r="K199" s="106">
        <v>44561</v>
      </c>
      <c r="L199" s="111">
        <v>119020</v>
      </c>
      <c r="M199" s="80" t="s">
        <v>47</v>
      </c>
      <c r="N199" s="54"/>
    </row>
    <row r="200" spans="1:14" s="12" customFormat="1" ht="45">
      <c r="A200" s="78">
        <v>113</v>
      </c>
      <c r="B200" s="106">
        <v>44545</v>
      </c>
      <c r="C200" s="102">
        <v>2240</v>
      </c>
      <c r="D200" s="106">
        <v>44543</v>
      </c>
      <c r="E200" s="79">
        <v>83</v>
      </c>
      <c r="F200" s="104" t="s">
        <v>270</v>
      </c>
      <c r="G200" s="108" t="s">
        <v>271</v>
      </c>
      <c r="H200" s="108" t="s">
        <v>272</v>
      </c>
      <c r="I200" s="103" t="s">
        <v>237</v>
      </c>
      <c r="J200" s="103" t="s">
        <v>34</v>
      </c>
      <c r="K200" s="106">
        <v>44561</v>
      </c>
      <c r="L200" s="111">
        <v>190000</v>
      </c>
      <c r="M200" s="80">
        <f>L200/6</f>
        <v>31666.666666666668</v>
      </c>
      <c r="N200" s="54"/>
    </row>
    <row r="201" spans="1:14" s="12" customFormat="1" ht="43.5" customHeight="1">
      <c r="A201" s="78">
        <v>114</v>
      </c>
      <c r="B201" s="106">
        <v>44545</v>
      </c>
      <c r="C201" s="102">
        <v>2210</v>
      </c>
      <c r="D201" s="106">
        <v>44545</v>
      </c>
      <c r="E201" s="79">
        <v>84</v>
      </c>
      <c r="F201" s="104" t="s">
        <v>273</v>
      </c>
      <c r="G201" s="108" t="s">
        <v>258</v>
      </c>
      <c r="H201" s="108" t="s">
        <v>276</v>
      </c>
      <c r="I201" s="103" t="s">
        <v>275</v>
      </c>
      <c r="J201" s="103" t="s">
        <v>37</v>
      </c>
      <c r="K201" s="106">
        <v>44561</v>
      </c>
      <c r="L201" s="111">
        <v>22850</v>
      </c>
      <c r="M201" s="80" t="s">
        <v>47</v>
      </c>
      <c r="N201" s="54"/>
    </row>
    <row r="202" spans="1:14" s="12" customFormat="1" ht="45">
      <c r="A202" s="78">
        <v>115</v>
      </c>
      <c r="B202" s="106">
        <v>44545</v>
      </c>
      <c r="C202" s="102">
        <v>3110</v>
      </c>
      <c r="D202" s="106">
        <v>44545</v>
      </c>
      <c r="E202" s="79">
        <v>85</v>
      </c>
      <c r="F202" s="104" t="s">
        <v>274</v>
      </c>
      <c r="G202" s="108" t="s">
        <v>278</v>
      </c>
      <c r="H202" s="108" t="s">
        <v>279</v>
      </c>
      <c r="I202" s="103" t="s">
        <v>277</v>
      </c>
      <c r="J202" s="103" t="s">
        <v>34</v>
      </c>
      <c r="K202" s="106">
        <v>44561</v>
      </c>
      <c r="L202" s="111">
        <v>196000</v>
      </c>
      <c r="M202" s="80" t="s">
        <v>47</v>
      </c>
      <c r="N202" s="54"/>
    </row>
    <row r="203" spans="1:14" s="12" customFormat="1" ht="33.75" customHeight="1">
      <c r="A203" s="78">
        <v>116</v>
      </c>
      <c r="B203" s="106">
        <v>44545</v>
      </c>
      <c r="C203" s="102">
        <v>2240</v>
      </c>
      <c r="D203" s="106">
        <v>44545</v>
      </c>
      <c r="E203" s="79">
        <v>86</v>
      </c>
      <c r="F203" s="104" t="s">
        <v>280</v>
      </c>
      <c r="G203" s="108" t="s">
        <v>281</v>
      </c>
      <c r="H203" s="108" t="s">
        <v>282</v>
      </c>
      <c r="I203" s="103" t="s">
        <v>283</v>
      </c>
      <c r="J203" s="103" t="s">
        <v>34</v>
      </c>
      <c r="K203" s="106">
        <v>44561</v>
      </c>
      <c r="L203" s="111">
        <v>75013.98</v>
      </c>
      <c r="M203" s="80" t="s">
        <v>47</v>
      </c>
      <c r="N203" s="54"/>
    </row>
    <row r="204" spans="1:14" s="12" customFormat="1" ht="55.5" customHeight="1">
      <c r="A204" s="78">
        <v>117</v>
      </c>
      <c r="B204" s="106">
        <v>44550</v>
      </c>
      <c r="C204" s="102">
        <v>2240</v>
      </c>
      <c r="D204" s="106">
        <v>44546</v>
      </c>
      <c r="E204" s="79">
        <v>87</v>
      </c>
      <c r="F204" s="104" t="s">
        <v>22</v>
      </c>
      <c r="G204" s="108" t="s">
        <v>23</v>
      </c>
      <c r="H204" s="108" t="s">
        <v>284</v>
      </c>
      <c r="I204" s="103" t="s">
        <v>266</v>
      </c>
      <c r="J204" s="103" t="s">
        <v>37</v>
      </c>
      <c r="K204" s="106">
        <v>44561</v>
      </c>
      <c r="L204" s="111">
        <v>28383.62</v>
      </c>
      <c r="M204" s="80">
        <f aca="true" t="shared" si="3" ref="M204:M210">L204/6</f>
        <v>4730.6033333333335</v>
      </c>
      <c r="N204" s="54"/>
    </row>
    <row r="205" spans="1:14" s="12" customFormat="1" ht="55.5" customHeight="1">
      <c r="A205" s="78">
        <v>118</v>
      </c>
      <c r="B205" s="106">
        <v>44550</v>
      </c>
      <c r="C205" s="102">
        <v>2240</v>
      </c>
      <c r="D205" s="106">
        <v>44546</v>
      </c>
      <c r="E205" s="79">
        <v>88</v>
      </c>
      <c r="F205" s="104" t="s">
        <v>22</v>
      </c>
      <c r="G205" s="108" t="s">
        <v>23</v>
      </c>
      <c r="H205" s="108" t="s">
        <v>285</v>
      </c>
      <c r="I205" s="103" t="s">
        <v>266</v>
      </c>
      <c r="J205" s="103" t="s">
        <v>37</v>
      </c>
      <c r="K205" s="106">
        <v>44561</v>
      </c>
      <c r="L205" s="111">
        <v>2932.38</v>
      </c>
      <c r="M205" s="80">
        <f t="shared" si="3"/>
        <v>488.73</v>
      </c>
      <c r="N205" s="54"/>
    </row>
    <row r="206" spans="1:14" s="12" customFormat="1" ht="55.5" customHeight="1">
      <c r="A206" s="78">
        <v>119</v>
      </c>
      <c r="B206" s="106">
        <v>44550</v>
      </c>
      <c r="C206" s="102">
        <v>2240</v>
      </c>
      <c r="D206" s="106">
        <v>44546</v>
      </c>
      <c r="E206" s="79">
        <v>89</v>
      </c>
      <c r="F206" s="104" t="s">
        <v>22</v>
      </c>
      <c r="G206" s="108" t="s">
        <v>23</v>
      </c>
      <c r="H206" s="108" t="s">
        <v>286</v>
      </c>
      <c r="I206" s="103" t="s">
        <v>266</v>
      </c>
      <c r="J206" s="103" t="s">
        <v>37</v>
      </c>
      <c r="K206" s="106">
        <v>44561</v>
      </c>
      <c r="L206" s="111">
        <v>25172.77</v>
      </c>
      <c r="M206" s="80">
        <f t="shared" si="3"/>
        <v>4195.461666666667</v>
      </c>
      <c r="N206" s="54"/>
    </row>
    <row r="207" spans="1:14" s="12" customFormat="1" ht="83.25" customHeight="1">
      <c r="A207" s="78">
        <v>120</v>
      </c>
      <c r="B207" s="106">
        <v>44550</v>
      </c>
      <c r="C207" s="102">
        <v>2240</v>
      </c>
      <c r="D207" s="106">
        <v>44546</v>
      </c>
      <c r="E207" s="79">
        <v>90</v>
      </c>
      <c r="F207" s="104" t="s">
        <v>22</v>
      </c>
      <c r="G207" s="108" t="s">
        <v>23</v>
      </c>
      <c r="H207" s="108" t="s">
        <v>287</v>
      </c>
      <c r="I207" s="103" t="s">
        <v>123</v>
      </c>
      <c r="J207" s="103" t="s">
        <v>37</v>
      </c>
      <c r="K207" s="106">
        <v>44561</v>
      </c>
      <c r="L207" s="111">
        <v>7959.58</v>
      </c>
      <c r="M207" s="80">
        <f t="shared" si="3"/>
        <v>1326.5966666666666</v>
      </c>
      <c r="N207" s="54"/>
    </row>
    <row r="208" spans="1:14" s="12" customFormat="1" ht="83.25" customHeight="1">
      <c r="A208" s="78">
        <v>121</v>
      </c>
      <c r="B208" s="106">
        <v>44550</v>
      </c>
      <c r="C208" s="102">
        <v>2240</v>
      </c>
      <c r="D208" s="106">
        <v>44546</v>
      </c>
      <c r="E208" s="79">
        <v>91</v>
      </c>
      <c r="F208" s="104" t="s">
        <v>22</v>
      </c>
      <c r="G208" s="108" t="s">
        <v>23</v>
      </c>
      <c r="H208" s="108" t="s">
        <v>290</v>
      </c>
      <c r="I208" s="103" t="s">
        <v>123</v>
      </c>
      <c r="J208" s="103" t="s">
        <v>37</v>
      </c>
      <c r="K208" s="106">
        <v>44561</v>
      </c>
      <c r="L208" s="111">
        <v>11657.39</v>
      </c>
      <c r="M208" s="80">
        <f t="shared" si="3"/>
        <v>1942.8983333333333</v>
      </c>
      <c r="N208" s="54"/>
    </row>
    <row r="209" spans="1:14" s="12" customFormat="1" ht="83.25" customHeight="1">
      <c r="A209" s="78">
        <v>122</v>
      </c>
      <c r="B209" s="106">
        <v>44550</v>
      </c>
      <c r="C209" s="102">
        <v>2240</v>
      </c>
      <c r="D209" s="106">
        <v>44546</v>
      </c>
      <c r="E209" s="79">
        <v>92</v>
      </c>
      <c r="F209" s="104" t="s">
        <v>22</v>
      </c>
      <c r="G209" s="108" t="s">
        <v>23</v>
      </c>
      <c r="H209" s="108" t="s">
        <v>288</v>
      </c>
      <c r="I209" s="103" t="s">
        <v>123</v>
      </c>
      <c r="J209" s="103" t="s">
        <v>37</v>
      </c>
      <c r="K209" s="106">
        <v>44561</v>
      </c>
      <c r="L209" s="111">
        <v>14941.52</v>
      </c>
      <c r="M209" s="80">
        <f t="shared" si="3"/>
        <v>2490.2533333333336</v>
      </c>
      <c r="N209" s="54"/>
    </row>
    <row r="210" spans="1:14" s="12" customFormat="1" ht="83.25" customHeight="1">
      <c r="A210" s="78">
        <v>123</v>
      </c>
      <c r="B210" s="106">
        <v>44550</v>
      </c>
      <c r="C210" s="102">
        <v>2240</v>
      </c>
      <c r="D210" s="106">
        <v>44546</v>
      </c>
      <c r="E210" s="79">
        <v>93</v>
      </c>
      <c r="F210" s="104" t="s">
        <v>22</v>
      </c>
      <c r="G210" s="108" t="s">
        <v>23</v>
      </c>
      <c r="H210" s="108" t="s">
        <v>289</v>
      </c>
      <c r="I210" s="103" t="s">
        <v>123</v>
      </c>
      <c r="J210" s="103" t="s">
        <v>37</v>
      </c>
      <c r="K210" s="106">
        <v>44561</v>
      </c>
      <c r="L210" s="111">
        <v>15350.96</v>
      </c>
      <c r="M210" s="80">
        <f t="shared" si="3"/>
        <v>2558.4933333333333</v>
      </c>
      <c r="N210" s="54"/>
    </row>
    <row r="211" spans="1:14" s="12" customFormat="1" ht="83.25" customHeight="1">
      <c r="A211" s="78">
        <v>124</v>
      </c>
      <c r="B211" s="106">
        <v>44551</v>
      </c>
      <c r="C211" s="102">
        <v>2240</v>
      </c>
      <c r="D211" s="106">
        <v>44550</v>
      </c>
      <c r="E211" s="79">
        <v>94</v>
      </c>
      <c r="F211" s="104" t="s">
        <v>291</v>
      </c>
      <c r="G211" s="108" t="s">
        <v>258</v>
      </c>
      <c r="H211" s="108" t="s">
        <v>293</v>
      </c>
      <c r="I211" s="103" t="s">
        <v>292</v>
      </c>
      <c r="J211" s="103" t="s">
        <v>37</v>
      </c>
      <c r="K211" s="106">
        <v>44561</v>
      </c>
      <c r="L211" s="111">
        <v>18695.64</v>
      </c>
      <c r="M211" s="80" t="s">
        <v>47</v>
      </c>
      <c r="N211" s="54"/>
    </row>
    <row r="212" spans="1:14" s="12" customFormat="1" ht="83.25" customHeight="1">
      <c r="A212" s="78">
        <v>125</v>
      </c>
      <c r="B212" s="106">
        <v>44551</v>
      </c>
      <c r="C212" s="102">
        <v>2240</v>
      </c>
      <c r="D212" s="106">
        <v>44550</v>
      </c>
      <c r="E212" s="79">
        <v>95</v>
      </c>
      <c r="F212" s="104" t="s">
        <v>22</v>
      </c>
      <c r="G212" s="108" t="s">
        <v>23</v>
      </c>
      <c r="H212" s="108" t="s">
        <v>294</v>
      </c>
      <c r="I212" s="103" t="s">
        <v>266</v>
      </c>
      <c r="J212" s="103" t="s">
        <v>37</v>
      </c>
      <c r="K212" s="106">
        <v>44561</v>
      </c>
      <c r="L212" s="111">
        <v>48121</v>
      </c>
      <c r="M212" s="80">
        <f>L212/6</f>
        <v>8020.166666666667</v>
      </c>
      <c r="N212" s="54"/>
    </row>
    <row r="213" spans="1:14" s="12" customFormat="1" ht="56.25">
      <c r="A213" s="78">
        <v>126</v>
      </c>
      <c r="B213" s="106">
        <v>44551</v>
      </c>
      <c r="C213" s="102">
        <v>2240</v>
      </c>
      <c r="D213" s="106">
        <v>44550</v>
      </c>
      <c r="E213" s="79">
        <v>96</v>
      </c>
      <c r="F213" s="104" t="s">
        <v>22</v>
      </c>
      <c r="G213" s="108" t="s">
        <v>23</v>
      </c>
      <c r="H213" s="108" t="s">
        <v>296</v>
      </c>
      <c r="I213" s="103" t="s">
        <v>266</v>
      </c>
      <c r="J213" s="103" t="s">
        <v>37</v>
      </c>
      <c r="K213" s="106">
        <v>44561</v>
      </c>
      <c r="L213" s="111">
        <v>7186.07</v>
      </c>
      <c r="M213" s="80">
        <f>L213/6</f>
        <v>1197.6783333333333</v>
      </c>
      <c r="N213" s="54"/>
    </row>
    <row r="214" spans="1:14" s="12" customFormat="1" ht="45">
      <c r="A214" s="78">
        <v>127</v>
      </c>
      <c r="B214" s="106">
        <v>44551</v>
      </c>
      <c r="C214" s="102">
        <v>2240</v>
      </c>
      <c r="D214" s="106">
        <v>44551</v>
      </c>
      <c r="E214" s="79">
        <v>97</v>
      </c>
      <c r="F214" s="104" t="s">
        <v>22</v>
      </c>
      <c r="G214" s="108" t="s">
        <v>23</v>
      </c>
      <c r="H214" s="108" t="s">
        <v>297</v>
      </c>
      <c r="I214" s="103" t="s">
        <v>266</v>
      </c>
      <c r="J214" s="103" t="s">
        <v>37</v>
      </c>
      <c r="K214" s="106">
        <v>44561</v>
      </c>
      <c r="L214" s="111">
        <v>14204.16</v>
      </c>
      <c r="M214" s="80">
        <f>L214/6</f>
        <v>2367.36</v>
      </c>
      <c r="N214" s="54"/>
    </row>
    <row r="215" spans="1:14" s="12" customFormat="1" ht="45">
      <c r="A215" s="78">
        <v>128</v>
      </c>
      <c r="B215" s="106">
        <v>44551</v>
      </c>
      <c r="C215" s="102">
        <v>2240</v>
      </c>
      <c r="D215" s="106">
        <v>44551</v>
      </c>
      <c r="E215" s="79">
        <v>98</v>
      </c>
      <c r="F215" s="104" t="s">
        <v>22</v>
      </c>
      <c r="G215" s="108" t="s">
        <v>23</v>
      </c>
      <c r="H215" s="108" t="s">
        <v>298</v>
      </c>
      <c r="I215" s="103" t="s">
        <v>266</v>
      </c>
      <c r="J215" s="103" t="s">
        <v>37</v>
      </c>
      <c r="K215" s="106">
        <v>44561</v>
      </c>
      <c r="L215" s="111">
        <v>48111.95</v>
      </c>
      <c r="M215" s="80">
        <f>L215/6</f>
        <v>8018.658333333333</v>
      </c>
      <c r="N215" s="54"/>
    </row>
    <row r="216" spans="1:15" s="12" customFormat="1" ht="45">
      <c r="A216" s="78">
        <v>129</v>
      </c>
      <c r="B216" s="106">
        <v>44551</v>
      </c>
      <c r="C216" s="102">
        <v>2240</v>
      </c>
      <c r="D216" s="106">
        <v>44551</v>
      </c>
      <c r="E216" s="79">
        <v>99</v>
      </c>
      <c r="F216" s="104" t="s">
        <v>22</v>
      </c>
      <c r="G216" s="108" t="s">
        <v>23</v>
      </c>
      <c r="H216" s="108" t="s">
        <v>299</v>
      </c>
      <c r="I216" s="103" t="s">
        <v>266</v>
      </c>
      <c r="J216" s="103" t="s">
        <v>37</v>
      </c>
      <c r="K216" s="106">
        <v>44561</v>
      </c>
      <c r="L216" s="111">
        <v>15617.57</v>
      </c>
      <c r="M216" s="80">
        <f>L216/6</f>
        <v>2602.9283333333333</v>
      </c>
      <c r="N216" s="54"/>
      <c r="O216" s="12">
        <f>248219.74+18.66</f>
        <v>248238.4</v>
      </c>
    </row>
    <row r="217" spans="1:14" s="12" customFormat="1" ht="15.75">
      <c r="A217" s="6"/>
      <c r="B217" s="6"/>
      <c r="C217" s="44"/>
      <c r="D217" s="6"/>
      <c r="E217" s="21"/>
      <c r="F217" s="6"/>
      <c r="G217" s="22"/>
      <c r="H217" s="22"/>
      <c r="I217" s="22"/>
      <c r="J217" s="22"/>
      <c r="K217" s="6"/>
      <c r="L217" s="6"/>
      <c r="M217" s="45"/>
      <c r="N217" s="54"/>
    </row>
    <row r="218" spans="1:14" s="12" customFormat="1" ht="15.75">
      <c r="A218" s="6"/>
      <c r="B218" s="6"/>
      <c r="C218" s="44"/>
      <c r="D218" s="6"/>
      <c r="E218" s="21"/>
      <c r="F218" s="6"/>
      <c r="G218" s="22"/>
      <c r="H218" s="22"/>
      <c r="I218" s="22"/>
      <c r="J218" s="22"/>
      <c r="K218" s="6"/>
      <c r="L218" s="6"/>
      <c r="M218" s="45"/>
      <c r="N218" s="54"/>
    </row>
  </sheetData>
  <sheetProtection/>
  <mergeCells count="305">
    <mergeCell ref="K134:K136"/>
    <mergeCell ref="F130:F131"/>
    <mergeCell ref="C134:C136"/>
    <mergeCell ref="A134:A136"/>
    <mergeCell ref="F134:F136"/>
    <mergeCell ref="G134:G136"/>
    <mergeCell ref="H134:H136"/>
    <mergeCell ref="I134:I136"/>
    <mergeCell ref="F74:F76"/>
    <mergeCell ref="I126:I128"/>
    <mergeCell ref="K126:K128"/>
    <mergeCell ref="A126:A128"/>
    <mergeCell ref="A112:A114"/>
    <mergeCell ref="F112:F114"/>
    <mergeCell ref="G112:G114"/>
    <mergeCell ref="H112:H114"/>
    <mergeCell ref="I112:I114"/>
    <mergeCell ref="K112:K114"/>
    <mergeCell ref="A33:A42"/>
    <mergeCell ref="A47:A48"/>
    <mergeCell ref="A49:A52"/>
    <mergeCell ref="K49:K52"/>
    <mergeCell ref="F49:F52"/>
    <mergeCell ref="G49:G52"/>
    <mergeCell ref="H49:H52"/>
    <mergeCell ref="I49:I52"/>
    <mergeCell ref="J43:J46"/>
    <mergeCell ref="K43:K46"/>
    <mergeCell ref="A43:A46"/>
    <mergeCell ref="F91:F94"/>
    <mergeCell ref="K91:K94"/>
    <mergeCell ref="I91:I94"/>
    <mergeCell ref="H91:H94"/>
    <mergeCell ref="G91:G94"/>
    <mergeCell ref="A91:A94"/>
    <mergeCell ref="A53:A56"/>
    <mergeCell ref="K84:K85"/>
    <mergeCell ref="J84:J85"/>
    <mergeCell ref="A152:A155"/>
    <mergeCell ref="C152:C155"/>
    <mergeCell ref="F152:F155"/>
    <mergeCell ref="H152:H155"/>
    <mergeCell ref="K152:K155"/>
    <mergeCell ref="J152:J155"/>
    <mergeCell ref="A77:A80"/>
    <mergeCell ref="F88:F90"/>
    <mergeCell ref="G88:G90"/>
    <mergeCell ref="H88:H90"/>
    <mergeCell ref="I88:I90"/>
    <mergeCell ref="C126:C128"/>
    <mergeCell ref="G126:G128"/>
    <mergeCell ref="I149:I151"/>
    <mergeCell ref="B149:B150"/>
    <mergeCell ref="J149:J151"/>
    <mergeCell ref="K149:K151"/>
    <mergeCell ref="I152:I155"/>
    <mergeCell ref="G152:G155"/>
    <mergeCell ref="C173:C174"/>
    <mergeCell ref="F173:F174"/>
    <mergeCell ref="K62:K66"/>
    <mergeCell ref="A67:A71"/>
    <mergeCell ref="A62:A66"/>
    <mergeCell ref="F62:F66"/>
    <mergeCell ref="G62:G66"/>
    <mergeCell ref="A149:A151"/>
    <mergeCell ref="J91:J93"/>
    <mergeCell ref="J173:J174"/>
    <mergeCell ref="A173:A174"/>
    <mergeCell ref="B173:B174"/>
    <mergeCell ref="K173:K174"/>
    <mergeCell ref="C149:C151"/>
    <mergeCell ref="F149:F151"/>
    <mergeCell ref="G149:G151"/>
    <mergeCell ref="H149:H151"/>
    <mergeCell ref="I99:I100"/>
    <mergeCell ref="J99:J100"/>
    <mergeCell ref="G173:G174"/>
    <mergeCell ref="H173:H174"/>
    <mergeCell ref="H67:H71"/>
    <mergeCell ref="I67:I71"/>
    <mergeCell ref="J86:J87"/>
    <mergeCell ref="I173:I174"/>
    <mergeCell ref="J134:J135"/>
    <mergeCell ref="A99:A100"/>
    <mergeCell ref="B126:B127"/>
    <mergeCell ref="C91:C93"/>
    <mergeCell ref="K88:K90"/>
    <mergeCell ref="A88:A90"/>
    <mergeCell ref="C88:C90"/>
    <mergeCell ref="F126:F128"/>
    <mergeCell ref="J88:J89"/>
    <mergeCell ref="J126:J127"/>
    <mergeCell ref="I53:I56"/>
    <mergeCell ref="K53:K56"/>
    <mergeCell ref="F59:F61"/>
    <mergeCell ref="A81:A82"/>
    <mergeCell ref="A84:A85"/>
    <mergeCell ref="A74:A76"/>
    <mergeCell ref="C74:C76"/>
    <mergeCell ref="H74:H76"/>
    <mergeCell ref="I74:I76"/>
    <mergeCell ref="C77:C79"/>
    <mergeCell ref="F77:F79"/>
    <mergeCell ref="I86:I87"/>
    <mergeCell ref="H81:H82"/>
    <mergeCell ref="I81:I82"/>
    <mergeCell ref="F81:F82"/>
    <mergeCell ref="C84:C85"/>
    <mergeCell ref="H84:H85"/>
    <mergeCell ref="K86:K87"/>
    <mergeCell ref="C86:C87"/>
    <mergeCell ref="G84:G85"/>
    <mergeCell ref="F84:F85"/>
    <mergeCell ref="H86:H87"/>
    <mergeCell ref="H126:H128"/>
    <mergeCell ref="C99:C100"/>
    <mergeCell ref="F99:F100"/>
    <mergeCell ref="F86:F87"/>
    <mergeCell ref="G86:G87"/>
    <mergeCell ref="G99:G100"/>
    <mergeCell ref="K14:K15"/>
    <mergeCell ref="J112:J113"/>
    <mergeCell ref="G12:G13"/>
    <mergeCell ref="H12:H13"/>
    <mergeCell ref="I47:I48"/>
    <mergeCell ref="H17:H19"/>
    <mergeCell ref="H47:H48"/>
    <mergeCell ref="G20:G21"/>
    <mergeCell ref="I28:I32"/>
    <mergeCell ref="G47:G48"/>
    <mergeCell ref="J10:J11"/>
    <mergeCell ref="J12:J13"/>
    <mergeCell ref="I12:I13"/>
    <mergeCell ref="C17:C19"/>
    <mergeCell ref="C12:C13"/>
    <mergeCell ref="F12:F13"/>
    <mergeCell ref="F17:F19"/>
    <mergeCell ref="A4:M4"/>
    <mergeCell ref="B6:B7"/>
    <mergeCell ref="C6:C7"/>
    <mergeCell ref="A5:M5"/>
    <mergeCell ref="A6:A7"/>
    <mergeCell ref="D6:M6"/>
    <mergeCell ref="A10:A11"/>
    <mergeCell ref="C10:C11"/>
    <mergeCell ref="F10:F11"/>
    <mergeCell ref="A12:A13"/>
    <mergeCell ref="K10:K11"/>
    <mergeCell ref="G10:G11"/>
    <mergeCell ref="H10:H11"/>
    <mergeCell ref="K12:K13"/>
    <mergeCell ref="I10:I11"/>
    <mergeCell ref="A14:A16"/>
    <mergeCell ref="K17:K19"/>
    <mergeCell ref="C14:C16"/>
    <mergeCell ref="F14:F16"/>
    <mergeCell ref="G14:G16"/>
    <mergeCell ref="H14:H16"/>
    <mergeCell ref="I14:I16"/>
    <mergeCell ref="A17:A19"/>
    <mergeCell ref="J14:J16"/>
    <mergeCell ref="G17:G19"/>
    <mergeCell ref="M17:M19"/>
    <mergeCell ref="H20:H21"/>
    <mergeCell ref="K20:K21"/>
    <mergeCell ref="I20:I21"/>
    <mergeCell ref="J20:J21"/>
    <mergeCell ref="I17:I19"/>
    <mergeCell ref="J17:J19"/>
    <mergeCell ref="F20:F21"/>
    <mergeCell ref="G28:G32"/>
    <mergeCell ref="J47:J48"/>
    <mergeCell ref="I24:I27"/>
    <mergeCell ref="J28:J32"/>
    <mergeCell ref="F43:F46"/>
    <mergeCell ref="G43:G46"/>
    <mergeCell ref="F33:F41"/>
    <mergeCell ref="B67:B68"/>
    <mergeCell ref="C67:C70"/>
    <mergeCell ref="D67:D68"/>
    <mergeCell ref="C72:C73"/>
    <mergeCell ref="K47:K48"/>
    <mergeCell ref="F47:F48"/>
    <mergeCell ref="K72:K73"/>
    <mergeCell ref="B62:B63"/>
    <mergeCell ref="I59:I61"/>
    <mergeCell ref="H59:H61"/>
    <mergeCell ref="L62:L63"/>
    <mergeCell ref="I72:I73"/>
    <mergeCell ref="E67:E68"/>
    <mergeCell ref="J72:J73"/>
    <mergeCell ref="F67:F71"/>
    <mergeCell ref="K67:K71"/>
    <mergeCell ref="H62:H66"/>
    <mergeCell ref="I62:I66"/>
    <mergeCell ref="C20:C21"/>
    <mergeCell ref="M62:M63"/>
    <mergeCell ref="J67:J70"/>
    <mergeCell ref="L67:L68"/>
    <mergeCell ref="H28:H32"/>
    <mergeCell ref="M67:M68"/>
    <mergeCell ref="C53:C56"/>
    <mergeCell ref="G67:G71"/>
    <mergeCell ref="C33:C41"/>
    <mergeCell ref="C28:C32"/>
    <mergeCell ref="A20:A21"/>
    <mergeCell ref="J33:J41"/>
    <mergeCell ref="F28:F32"/>
    <mergeCell ref="J49:J51"/>
    <mergeCell ref="I33:I41"/>
    <mergeCell ref="K28:K32"/>
    <mergeCell ref="A28:A32"/>
    <mergeCell ref="H33:H41"/>
    <mergeCell ref="G33:G41"/>
    <mergeCell ref="B28:B30"/>
    <mergeCell ref="C43:C45"/>
    <mergeCell ref="K33:K41"/>
    <mergeCell ref="C49:C51"/>
    <mergeCell ref="H43:H46"/>
    <mergeCell ref="I43:I46"/>
    <mergeCell ref="A59:A61"/>
    <mergeCell ref="C59:C61"/>
    <mergeCell ref="K59:K61"/>
    <mergeCell ref="G59:G61"/>
    <mergeCell ref="D62:D63"/>
    <mergeCell ref="J53:J55"/>
    <mergeCell ref="J62:J66"/>
    <mergeCell ref="F72:F73"/>
    <mergeCell ref="G72:G73"/>
    <mergeCell ref="H72:H73"/>
    <mergeCell ref="F53:F56"/>
    <mergeCell ref="G53:G56"/>
    <mergeCell ref="H53:H56"/>
    <mergeCell ref="G77:G79"/>
    <mergeCell ref="H77:H79"/>
    <mergeCell ref="I77:I79"/>
    <mergeCell ref="J77:J79"/>
    <mergeCell ref="K77:K79"/>
    <mergeCell ref="J74:J75"/>
    <mergeCell ref="G74:G75"/>
    <mergeCell ref="K74:K76"/>
    <mergeCell ref="A130:A131"/>
    <mergeCell ref="C130:C131"/>
    <mergeCell ref="G130:G131"/>
    <mergeCell ref="H130:H131"/>
    <mergeCell ref="I130:I131"/>
    <mergeCell ref="K130:K131"/>
    <mergeCell ref="H141:H142"/>
    <mergeCell ref="B144:B146"/>
    <mergeCell ref="F147:F148"/>
    <mergeCell ref="C144:C146"/>
    <mergeCell ref="F144:F146"/>
    <mergeCell ref="K81:K82"/>
    <mergeCell ref="C81:C82"/>
    <mergeCell ref="G81:G82"/>
    <mergeCell ref="H99:H100"/>
    <mergeCell ref="I84:I85"/>
    <mergeCell ref="K24:K27"/>
    <mergeCell ref="J81:J82"/>
    <mergeCell ref="J24:J27"/>
    <mergeCell ref="J147:J148"/>
    <mergeCell ref="G137:G140"/>
    <mergeCell ref="D141:D142"/>
    <mergeCell ref="C141:C142"/>
    <mergeCell ref="F141:F142"/>
    <mergeCell ref="G141:G142"/>
    <mergeCell ref="C24:C27"/>
    <mergeCell ref="C137:C140"/>
    <mergeCell ref="A24:A27"/>
    <mergeCell ref="F24:F27"/>
    <mergeCell ref="D112:D113"/>
    <mergeCell ref="C62:C65"/>
    <mergeCell ref="E62:E63"/>
    <mergeCell ref="A72:A73"/>
    <mergeCell ref="A137:A140"/>
    <mergeCell ref="F137:F140"/>
    <mergeCell ref="M29:M31"/>
    <mergeCell ref="K144:K146"/>
    <mergeCell ref="I141:I142"/>
    <mergeCell ref="J141:J142"/>
    <mergeCell ref="K141:K142"/>
    <mergeCell ref="H144:H146"/>
    <mergeCell ref="A141:A142"/>
    <mergeCell ref="A144:A146"/>
    <mergeCell ref="G144:G146"/>
    <mergeCell ref="J137:J140"/>
    <mergeCell ref="G24:G27"/>
    <mergeCell ref="H24:H27"/>
    <mergeCell ref="H147:H148"/>
    <mergeCell ref="G147:G148"/>
    <mergeCell ref="L29:L31"/>
    <mergeCell ref="K147:K148"/>
    <mergeCell ref="J144:J146"/>
    <mergeCell ref="I144:I146"/>
    <mergeCell ref="I147:I148"/>
    <mergeCell ref="K137:K140"/>
    <mergeCell ref="A86:A87"/>
    <mergeCell ref="L149:L150"/>
    <mergeCell ref="M149:M150"/>
    <mergeCell ref="A147:A148"/>
    <mergeCell ref="C147:C148"/>
    <mergeCell ref="D147:D148"/>
    <mergeCell ref="B147:B148"/>
    <mergeCell ref="H137:H140"/>
    <mergeCell ref="I137:I140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87" r:id="rId1"/>
  <rowBreaks count="2" manualBreakCount="2">
    <brk id="85" max="12" man="1"/>
    <brk id="1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2021-12-21T08:01:13Z</cp:lastPrinted>
  <dcterms:created xsi:type="dcterms:W3CDTF">2003-12-04T07:06:42Z</dcterms:created>
  <dcterms:modified xsi:type="dcterms:W3CDTF">2021-12-31T11:51:20Z</dcterms:modified>
  <cp:category/>
  <cp:version/>
  <cp:contentType/>
  <cp:contentStatus/>
</cp:coreProperties>
</file>