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. ПАПКИ структурних підрозділів\Загальний відділ\Чапара Ю\"/>
    </mc:Choice>
  </mc:AlternateContent>
  <bookViews>
    <workbookView xWindow="480" yWindow="135" windowWidth="27795" windowHeight="14385"/>
  </bookViews>
  <sheets>
    <sheet name="зм 5.11.21" sheetId="7" r:id="rId1"/>
  </sheets>
  <definedNames>
    <definedName name="_xlnm.Print_Area" localSheetId="0">'зм 5.11.21'!$A$1:$BM$103</definedName>
  </definedNames>
  <calcPr calcId="162913"/>
</workbook>
</file>

<file path=xl/calcChain.xml><?xml version="1.0" encoding="utf-8"?>
<calcChain xmlns="http://schemas.openxmlformats.org/spreadsheetml/2006/main">
  <c r="AO81" i="7" l="1"/>
  <c r="AO79" i="7"/>
  <c r="AO86" i="7" s="1"/>
  <c r="BE86" i="7" s="1"/>
  <c r="AO72" i="7"/>
  <c r="BE72" i="7" s="1"/>
  <c r="AO70" i="7"/>
  <c r="AC50" i="7"/>
  <c r="AC49" i="7"/>
  <c r="AO67" i="7" s="1"/>
  <c r="AO84" i="7" s="1"/>
  <c r="BQ50" i="7"/>
  <c r="BE90" i="7"/>
  <c r="BE87" i="7"/>
  <c r="AO87" i="7"/>
  <c r="BE83" i="7"/>
  <c r="BE81" i="7"/>
  <c r="AO88" i="7"/>
  <c r="BE88" i="7" s="1"/>
  <c r="BE80" i="7"/>
  <c r="BE77" i="7"/>
  <c r="BE76" i="7"/>
  <c r="BE75" i="7"/>
  <c r="BE73" i="7"/>
  <c r="AO73" i="7"/>
  <c r="BE71" i="7"/>
  <c r="BE70" i="7"/>
  <c r="AO69" i="7"/>
  <c r="BE69" i="7" s="1"/>
  <c r="BE68" i="7"/>
  <c r="AW67" i="7"/>
  <c r="AW84" i="7" s="1"/>
  <c r="AO66" i="7"/>
  <c r="BE66" i="7" s="1"/>
  <c r="AR59" i="7"/>
  <c r="BP50" i="7"/>
  <c r="AC51" i="7"/>
  <c r="AS22" i="7" s="1"/>
  <c r="BP49" i="7"/>
  <c r="AS49" i="7"/>
  <c r="BE84" i="7" l="1"/>
  <c r="AS50" i="7"/>
  <c r="AS51" i="7" s="1"/>
  <c r="U22" i="7" s="1"/>
  <c r="BE79" i="7"/>
  <c r="BE67" i="7"/>
</calcChain>
</file>

<file path=xl/sharedStrings.xml><?xml version="1.0" encoding="utf-8"?>
<sst xmlns="http://schemas.openxmlformats.org/spreadsheetml/2006/main" count="184" uniqueCount="127">
  <si>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</si>
  <si>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</si>
  <si>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</si>
  <si>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</si>
  <si>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</si>
  <si>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</si>
  <si>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</si>
  <si>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</si>
  <si>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</si>
  <si>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</si>
  <si>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</si>
  <si>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</si>
  <si>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</si>
  <si>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</si>
  <si>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</si>
  <si>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</si>
  <si>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</si>
  <si>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</si>
  <si>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</si>
  <si>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</si>
  <si>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</si>
  <si>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</si>
  <si>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</si>
  <si>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</si>
  <si>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</si>
  <si>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</si>
  <si>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</si>
  <si>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</si>
  <si>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</si>
  <si>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</si>
  <si>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</si>
  <si>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</si>
  <si>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</si>
  <si>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</si>
  <si>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</si>
  <si>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</si>
  <si>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</si>
  <si>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</si>
  <si>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</si>
  <si>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</si>
  <si>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</si>
  <si>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</si>
  <si>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</si>
  <si>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</si>
  <si>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</si>
  <si>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</si>
  <si>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</si>
  <si>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</si>
  <si>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</si>
  <si>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</si>
  <si>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</si>
  <si>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</si>
  <si>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</si>
  <si>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</si>
  <si>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</si>
  <si>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</si>
  <si>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</si>
  <si>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</si>
  <si>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</si>
  <si>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</si>
  <si>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</si>
  <si>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</si>
  <si>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</si>
  <si>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</si>
  <si>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заходів, спрямованих на створення умов для працівників виконкому Центрально-Міської районної у місті ради, підвищення рівня їх забезпеченості необхідним для якісного виконання наданих законодавством України повноважень</t>
  </si>
  <si>
    <t>Здійснення виконавчим комітетом Центрально-Міської районної у місті ради наданих законодавством повноважень</t>
  </si>
  <si>
    <t>Забезпечення оплати комунальних послуг та енергоносіїв</t>
  </si>
  <si>
    <t>УСЬОГО</t>
  </si>
  <si>
    <t>затрат</t>
  </si>
  <si>
    <t>кількість штатних одиниць</t>
  </si>
  <si>
    <t>од.</t>
  </si>
  <si>
    <t>штатний розпис</t>
  </si>
  <si>
    <t>Обсяг поточних видатків</t>
  </si>
  <si>
    <t>грн.</t>
  </si>
  <si>
    <t>Площа адміністративних приміщень</t>
  </si>
  <si>
    <t>кв. м.</t>
  </si>
  <si>
    <t>Інвентарні справи на будівлю виконкому (2803.4м2),  приміщення на вул. Староярмаркова, 44 (206,6м2)</t>
  </si>
  <si>
    <t>Обсяг видатків на оплату енергоносіїв всього, з них на :</t>
  </si>
  <si>
    <t>Водопостачання</t>
  </si>
  <si>
    <t>Електроенергія</t>
  </si>
  <si>
    <t>інші енергоносії</t>
  </si>
  <si>
    <t>продукту</t>
  </si>
  <si>
    <t>Інформаційна система "Електронний документообіг"</t>
  </si>
  <si>
    <t>Кількість отриманих листів, звернень, доручень, заяв, скарг</t>
  </si>
  <si>
    <t>Кількість проведених засідань, нарад, семінарів</t>
  </si>
  <si>
    <t>Теплопостачання</t>
  </si>
  <si>
    <t>Гкал</t>
  </si>
  <si>
    <t>куб.м.</t>
  </si>
  <si>
    <t>кВт.год</t>
  </si>
  <si>
    <t>ефективності</t>
  </si>
  <si>
    <t>Середня кількість підготовлених проектів нормативно-правових актів на одного працівника</t>
  </si>
  <si>
    <t>Розрахунок</t>
  </si>
  <si>
    <t>Середні витрати на утримання однієї штатної одиниці</t>
  </si>
  <si>
    <t>тис. Гкал/рік</t>
  </si>
  <si>
    <t>якості</t>
  </si>
  <si>
    <t>Відсоток прийнятих нормативно-правових актів</t>
  </si>
  <si>
    <t>відс.</t>
  </si>
  <si>
    <t>Реєстр прийнятих розпоряджень, рішень</t>
  </si>
  <si>
    <t>Керівництво і управління у сфері діяльності виконавчого комітету Центрально-Міської районної у місті ради</t>
  </si>
  <si>
    <t>0200000</t>
  </si>
  <si>
    <t>Виконавчий комiтет Центрально-Мiської районної у мiстi ради</t>
  </si>
  <si>
    <t>Фінансовий відділ виконкому Центрально-Міської районної у місті ради</t>
  </si>
  <si>
    <t>Голова Центрально-Міської районної у місті радии</t>
  </si>
  <si>
    <t>Начальник фінансового відділу</t>
  </si>
  <si>
    <t>Т.М.Нікітенко</t>
  </si>
  <si>
    <t>04052560</t>
  </si>
  <si>
    <t>бюджетної програми місцевого бюджету на 2021  рік</t>
  </si>
  <si>
    <t>0210160</t>
  </si>
  <si>
    <t>Керівництво і управління у відповідній сфері у містах (місті Києві), селищах, селах, територіальних громадах</t>
  </si>
  <si>
    <t>0210000</t>
  </si>
  <si>
    <t>0160</t>
  </si>
  <si>
    <t>0111</t>
  </si>
  <si>
    <t>Розпорядження голови районної у місті ради</t>
  </si>
  <si>
    <t>04578601000</t>
  </si>
  <si>
    <t>К.О. Мурашова</t>
  </si>
  <si>
    <t>Кількість прийнятих нормативно-правових актів</t>
  </si>
  <si>
    <t xml:space="preserve"> Конституція  України,  Бюджетний кодекс  України,   Закони України  "Про державний бюджетУкраїни на  2021 рік",   "Про місцеве самоврядування в Україні",  Наказ  Міністерства фінансів  України від 26.08.2014   № 836   "Про деякі питання запровадження  програмно - цільового   методу  складання  та  виконання  місцевих  бюджетів",   рішення Центрально-Міської районної у місті ради від 24.12.2020 № 10 «Про бюджет Центрально-Міського району у місті Кривий Ріг на 2021 рік" (зі змінами).</t>
  </si>
  <si>
    <t>02.04</t>
  </si>
  <si>
    <t>Рішення районної у місті ради від 24.12.2021 № 10 "Про бюджет Центрально-Міського району у місті Кривий Ріг на 2021 рік" (зі змінами)</t>
  </si>
  <si>
    <t>Здійснення виконавчим комітетом Центрально-Міської районної у місті ради наданих законодавством повноважень у відповідній сфері</t>
  </si>
  <si>
    <t>Середній обсяг споживання енергоносіїв у т.ч.</t>
  </si>
  <si>
    <t>Обсяг споживання енергоресурсів, натуральні одиниці:</t>
  </si>
  <si>
    <t>21.05</t>
  </si>
  <si>
    <t>13.08</t>
  </si>
  <si>
    <t>22.10</t>
  </si>
  <si>
    <t>05,11</t>
  </si>
  <si>
    <t>247-р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</si>
</sst>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.00"/>
    <numFmt numFmtId="165" formatCode="0.000"/>
    <numFmt numFmtId="166" formatCode="#,##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8"/>
      <name val="Times New Roman CYR"/>
      <family val="1"/>
      <charset val="204"/>
    </font>
    <font>
      <sz val="8"/>
      <name val="Arial Cyr"/>
      <charset val="204"/>
    </font>
    <font>
      <b/>
      <sz val="8"/>
      <name val="Times New Roman"/>
      <family val="1"/>
    </font>
    <font>
      <b/>
      <sz val="8"/>
      <name val="Times New Roman"/>
      <family val="1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top"/>
    </xf>
    <xf numFmtId="4" fontId="16" fillId="0" borderId="0" xfId="0" applyNumberFormat="1" applyFont="1" applyBorder="1" applyAlignment="1">
      <alignment horizontal="center" vertical="top"/>
    </xf>
    <xf numFmtId="4" fontId="7" fillId="0" borderId="0" xfId="0" applyNumberFormat="1" applyFont="1"/>
    <xf numFmtId="4" fontId="18" fillId="0" borderId="0" xfId="0" applyNumberFormat="1" applyFont="1" applyBorder="1" applyAlignment="1">
      <alignment horizontal="center" vertical="center"/>
    </xf>
    <xf numFmtId="4" fontId="19" fillId="0" borderId="0" xfId="0" applyNumberFormat="1" applyFont="1"/>
    <xf numFmtId="4" fontId="19" fillId="0" borderId="0" xfId="0" applyNumberFormat="1" applyFont="1" applyBorder="1" applyAlignment="1"/>
    <xf numFmtId="4" fontId="20" fillId="0" borderId="0" xfId="0" applyNumberFormat="1" applyFont="1" applyBorder="1" applyAlignment="1">
      <alignment horizontal="center" vertical="center"/>
    </xf>
    <xf numFmtId="4" fontId="21" fillId="0" borderId="0" xfId="0" applyNumberFormat="1" applyFont="1"/>
    <xf numFmtId="4" fontId="22" fillId="0" borderId="0" xfId="0" applyNumberFormat="1" applyFont="1"/>
    <xf numFmtId="4" fontId="23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top"/>
    </xf>
    <xf numFmtId="4" fontId="22" fillId="0" borderId="0" xfId="0" applyNumberFormat="1" applyFont="1" applyBorder="1" applyAlignment="1"/>
    <xf numFmtId="4" fontId="23" fillId="0" borderId="0" xfId="0" applyNumberFormat="1" applyFont="1"/>
    <xf numFmtId="49" fontId="22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166" fontId="7" fillId="0" borderId="0" xfId="0" applyNumberFormat="1" applyFont="1"/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" fillId="0" borderId="5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66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14" fontId="2" fillId="0" borderId="4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abSelected="1" topLeftCell="U1" zoomScaleNormal="100" zoomScaleSheetLayoutView="100" workbookViewId="0">
      <selection activeCell="BM32" sqref="BM1:BR1048576"/>
    </sheetView>
  </sheetViews>
  <sheetFormatPr defaultRowHeight="13.5" x14ac:dyDescent="0.25"/>
  <cols>
    <col min="1" max="54" width="2.85546875" style="1" customWidth="1"/>
    <col min="55" max="55" width="3.5703125" style="1" customWidth="1"/>
    <col min="56" max="63" width="2.85546875" style="1" customWidth="1"/>
    <col min="64" max="64" width="8.140625" style="1" customWidth="1"/>
    <col min="65" max="65" width="8.85546875" style="42" hidden="1" customWidth="1"/>
    <col min="66" max="66" width="10.85546875" style="36" hidden="1" customWidth="1"/>
    <col min="67" max="70" width="8.85546875" style="36" hidden="1" customWidth="1"/>
    <col min="71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5">
      <c r="AO1" s="100" t="s">
        <v>35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7" ht="15.95" customHeight="1" x14ac:dyDescent="0.25">
      <c r="AO2" s="101" t="s">
        <v>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77" ht="15" customHeight="1" x14ac:dyDescent="0.25">
      <c r="AO3" s="54" t="s">
        <v>112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5">
      <c r="AO4" s="107" t="s">
        <v>100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 x14ac:dyDescent="0.25">
      <c r="AO5" s="73" t="s">
        <v>20</v>
      </c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77" ht="7.5" customHeight="1" x14ac:dyDescent="0.25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2.75" customHeight="1" x14ac:dyDescent="0.25">
      <c r="AO7" s="135">
        <v>44516</v>
      </c>
      <c r="AP7" s="149"/>
      <c r="AQ7" s="149"/>
      <c r="AR7" s="149"/>
      <c r="AS7" s="149"/>
      <c r="AT7" s="149"/>
      <c r="AU7" s="149"/>
      <c r="AV7" s="1" t="s">
        <v>63</v>
      </c>
      <c r="AW7" s="61" t="s">
        <v>126</v>
      </c>
      <c r="AX7" s="150"/>
      <c r="AY7" s="150"/>
      <c r="AZ7" s="150"/>
      <c r="BA7" s="150"/>
      <c r="BB7" s="150"/>
      <c r="BC7" s="150"/>
      <c r="BD7" s="150"/>
      <c r="BE7" s="150"/>
      <c r="BF7" s="150"/>
    </row>
    <row r="8" spans="1:77" x14ac:dyDescent="0.25">
      <c r="AO8" s="32"/>
      <c r="AP8" s="32"/>
      <c r="AQ8" s="32"/>
      <c r="AR8" s="32"/>
      <c r="AS8" s="32"/>
      <c r="AT8" s="32"/>
      <c r="AU8" s="32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10" spans="1:77" ht="15.75" customHeight="1" x14ac:dyDescent="0.25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5">
      <c r="A11" s="117" t="s">
        <v>106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1:77" customFormat="1" ht="14.25" customHeight="1" x14ac:dyDescent="0.2">
      <c r="A13" s="21" t="s">
        <v>53</v>
      </c>
      <c r="B13" s="110" t="s">
        <v>99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29"/>
      <c r="N13" s="120" t="s">
        <v>100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0"/>
      <c r="AU13" s="110" t="s">
        <v>105</v>
      </c>
      <c r="AV13" s="111"/>
      <c r="AW13" s="111"/>
      <c r="AX13" s="111"/>
      <c r="AY13" s="111"/>
      <c r="AZ13" s="111"/>
      <c r="BA13" s="111"/>
      <c r="BB13" s="111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43"/>
      <c r="BN13" s="37"/>
      <c r="BO13" s="37"/>
      <c r="BP13" s="37"/>
      <c r="BQ13" s="37"/>
      <c r="BR13" s="37"/>
      <c r="BS13" s="30"/>
      <c r="BT13" s="30"/>
      <c r="BU13" s="30"/>
      <c r="BV13" s="30"/>
      <c r="BW13" s="30"/>
      <c r="BX13" s="30"/>
      <c r="BY13" s="30"/>
    </row>
    <row r="14" spans="1:77" customFormat="1" ht="24" customHeight="1" x14ac:dyDescent="0.2">
      <c r="A14" s="28"/>
      <c r="B14" s="112" t="s">
        <v>56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28"/>
      <c r="N14" s="121" t="s">
        <v>62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28"/>
      <c r="AU14" s="112" t="s">
        <v>55</v>
      </c>
      <c r="AV14" s="112"/>
      <c r="AW14" s="112"/>
      <c r="AX14" s="112"/>
      <c r="AY14" s="112"/>
      <c r="AZ14" s="112"/>
      <c r="BA14" s="112"/>
      <c r="BB14" s="112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44"/>
      <c r="BN14" s="34"/>
      <c r="BO14" s="34"/>
      <c r="BP14" s="34"/>
      <c r="BQ14" s="34"/>
      <c r="BR14" s="34"/>
      <c r="BS14" s="28"/>
      <c r="BT14" s="28"/>
      <c r="BU14" s="28"/>
      <c r="BV14" s="28"/>
      <c r="BW14" s="28"/>
      <c r="BX14" s="28"/>
      <c r="BY14" s="28"/>
    </row>
    <row r="15" spans="1:77" customFormat="1" x14ac:dyDescent="0.25">
      <c r="BE15" s="25"/>
      <c r="BF15" s="25"/>
      <c r="BG15" s="25"/>
      <c r="BH15" s="25"/>
      <c r="BI15" s="25"/>
      <c r="BJ15" s="25"/>
      <c r="BK15" s="25"/>
      <c r="BL15" s="25"/>
      <c r="BM15" s="42"/>
      <c r="BN15" s="38"/>
      <c r="BO15" s="38"/>
      <c r="BP15" s="38"/>
      <c r="BQ15" s="38"/>
      <c r="BR15" s="38"/>
    </row>
    <row r="16" spans="1:77" customFormat="1" ht="15" customHeight="1" x14ac:dyDescent="0.25">
      <c r="A16" s="31" t="s">
        <v>4</v>
      </c>
      <c r="B16" s="110" t="s">
        <v>109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29"/>
      <c r="N16" s="120" t="s">
        <v>100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0"/>
      <c r="AU16" s="110" t="s">
        <v>105</v>
      </c>
      <c r="AV16" s="111"/>
      <c r="AW16" s="111"/>
      <c r="AX16" s="111"/>
      <c r="AY16" s="111"/>
      <c r="AZ16" s="111"/>
      <c r="BA16" s="111"/>
      <c r="BB16" s="111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45"/>
      <c r="BN16" s="39"/>
      <c r="BO16" s="39"/>
      <c r="BP16" s="40"/>
      <c r="BQ16" s="40"/>
      <c r="BR16" s="40"/>
      <c r="BS16" s="22"/>
      <c r="BT16" s="22"/>
      <c r="BU16" s="22"/>
      <c r="BV16" s="22"/>
      <c r="BW16" s="22"/>
    </row>
    <row r="17" spans="1:79" customFormat="1" ht="24" customHeight="1" x14ac:dyDescent="0.25">
      <c r="A17" s="27"/>
      <c r="B17" s="112" t="s">
        <v>56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28"/>
      <c r="N17" s="121" t="s">
        <v>61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28"/>
      <c r="AU17" s="112" t="s">
        <v>55</v>
      </c>
      <c r="AV17" s="112"/>
      <c r="AW17" s="112"/>
      <c r="AX17" s="112"/>
      <c r="AY17" s="112"/>
      <c r="AZ17" s="112"/>
      <c r="BA17" s="112"/>
      <c r="BB17" s="112"/>
      <c r="BC17" s="24"/>
      <c r="BD17" s="24"/>
      <c r="BE17" s="24"/>
      <c r="BF17" s="24"/>
      <c r="BG17" s="24"/>
      <c r="BH17" s="24"/>
      <c r="BI17" s="24"/>
      <c r="BJ17" s="24"/>
      <c r="BK17" s="26"/>
      <c r="BL17" s="24"/>
      <c r="BM17" s="45"/>
      <c r="BN17" s="39"/>
      <c r="BO17" s="39"/>
      <c r="BP17" s="35"/>
      <c r="BQ17" s="35"/>
      <c r="BR17" s="35"/>
      <c r="BS17" s="24"/>
      <c r="BT17" s="24"/>
      <c r="BU17" s="24"/>
      <c r="BV17" s="24"/>
      <c r="BW17" s="24"/>
    </row>
    <row r="18" spans="1:79" customFormat="1" x14ac:dyDescent="0.25">
      <c r="BM18" s="42"/>
      <c r="BN18" s="38"/>
      <c r="BO18" s="38"/>
      <c r="BP18" s="38"/>
      <c r="BQ18" s="38"/>
      <c r="BR18" s="38"/>
    </row>
    <row r="19" spans="1:79" customFormat="1" ht="42.75" customHeight="1" x14ac:dyDescent="0.2">
      <c r="A19" s="21" t="s">
        <v>54</v>
      </c>
      <c r="B19" s="110" t="s">
        <v>107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110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2"/>
      <c r="AA19" s="110" t="s">
        <v>111</v>
      </c>
      <c r="AB19" s="111"/>
      <c r="AC19" s="111"/>
      <c r="AD19" s="111"/>
      <c r="AE19" s="111"/>
      <c r="AF19" s="111"/>
      <c r="AG19" s="111"/>
      <c r="AH19" s="111"/>
      <c r="AI19" s="111"/>
      <c r="AJ19" s="22"/>
      <c r="AK19" s="118" t="s">
        <v>108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2"/>
      <c r="BE19" s="110" t="s">
        <v>113</v>
      </c>
      <c r="BF19" s="111"/>
      <c r="BG19" s="111"/>
      <c r="BH19" s="111"/>
      <c r="BI19" s="111"/>
      <c r="BJ19" s="111"/>
      <c r="BK19" s="111"/>
      <c r="BL19" s="111"/>
      <c r="BM19" s="43"/>
      <c r="BN19" s="40"/>
      <c r="BO19" s="40"/>
      <c r="BP19" s="40"/>
      <c r="BQ19" s="40"/>
      <c r="BR19" s="40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">
      <c r="B20" s="112" t="s">
        <v>56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57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4"/>
      <c r="AA20" s="122" t="s">
        <v>58</v>
      </c>
      <c r="AB20" s="122"/>
      <c r="AC20" s="122"/>
      <c r="AD20" s="122"/>
      <c r="AE20" s="122"/>
      <c r="AF20" s="122"/>
      <c r="AG20" s="122"/>
      <c r="AH20" s="122"/>
      <c r="AI20" s="122"/>
      <c r="AJ20" s="24"/>
      <c r="AK20" s="119" t="s">
        <v>59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4"/>
      <c r="BE20" s="112" t="s">
        <v>60</v>
      </c>
      <c r="BF20" s="112"/>
      <c r="BG20" s="112"/>
      <c r="BH20" s="112"/>
      <c r="BI20" s="112"/>
      <c r="BJ20" s="112"/>
      <c r="BK20" s="112"/>
      <c r="BL20" s="112"/>
      <c r="BM20" s="44"/>
      <c r="BN20" s="35"/>
      <c r="BO20" s="35"/>
      <c r="BP20" s="35"/>
      <c r="BQ20" s="35"/>
      <c r="BR20" s="35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5">
      <c r="A22" s="83" t="s">
        <v>50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f>AS51</f>
        <v>40909538</v>
      </c>
      <c r="V22" s="84"/>
      <c r="W22" s="84"/>
      <c r="X22" s="84"/>
      <c r="Y22" s="84"/>
      <c r="Z22" s="84"/>
      <c r="AA22" s="84"/>
      <c r="AB22" s="84"/>
      <c r="AC22" s="84"/>
      <c r="AD22" s="84"/>
      <c r="AE22" s="102" t="s">
        <v>51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4">
        <f>AC51</f>
        <v>40897876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67" t="s">
        <v>23</v>
      </c>
      <c r="BE22" s="67"/>
      <c r="BF22" s="67"/>
      <c r="BG22" s="67"/>
      <c r="BH22" s="67"/>
      <c r="BI22" s="67"/>
      <c r="BJ22" s="67"/>
      <c r="BK22" s="67"/>
      <c r="BL22" s="67"/>
    </row>
    <row r="23" spans="1:79" ht="24.95" customHeight="1" x14ac:dyDescent="0.25">
      <c r="A23" s="67" t="s">
        <v>22</v>
      </c>
      <c r="B23" s="67"/>
      <c r="C23" s="67"/>
      <c r="D23" s="67"/>
      <c r="E23" s="67"/>
      <c r="F23" s="67"/>
      <c r="G23" s="67"/>
      <c r="H23" s="67"/>
      <c r="I23" s="84">
        <v>11662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67" t="s">
        <v>24</v>
      </c>
      <c r="U23" s="67"/>
      <c r="V23" s="67"/>
      <c r="W23" s="67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0"/>
      <c r="BE23" s="10"/>
      <c r="BF23" s="10"/>
      <c r="BG23" s="10"/>
      <c r="BH23" s="10"/>
      <c r="BI23" s="10"/>
      <c r="BJ23" s="7"/>
      <c r="BK23" s="7"/>
      <c r="BL23" s="7"/>
    </row>
    <row r="24" spans="1:79" ht="12.75" customHeight="1" x14ac:dyDescent="0.25">
      <c r="A24" s="50"/>
      <c r="B24" s="50"/>
      <c r="C24" s="50"/>
      <c r="D24" s="50"/>
      <c r="E24" s="50"/>
      <c r="F24" s="50"/>
      <c r="G24" s="50"/>
      <c r="H24" s="50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0"/>
      <c r="U24" s="50"/>
      <c r="V24" s="50"/>
      <c r="W24" s="50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0"/>
      <c r="BE24" s="10"/>
      <c r="BF24" s="10"/>
      <c r="BG24" s="10"/>
      <c r="BH24" s="10"/>
      <c r="BI24" s="10"/>
      <c r="BJ24" s="7"/>
      <c r="BK24" s="7"/>
      <c r="BL24" s="7"/>
    </row>
    <row r="25" spans="1:79" ht="15.75" customHeight="1" x14ac:dyDescent="0.25">
      <c r="A25" s="101" t="s">
        <v>37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79" ht="47.25" customHeight="1" x14ac:dyDescent="0.25">
      <c r="A26" s="116" t="s">
        <v>116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5">
      <c r="A28" s="67" t="s">
        <v>36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79" ht="27.75" customHeight="1" x14ac:dyDescent="0.25">
      <c r="A29" s="89" t="s">
        <v>28</v>
      </c>
      <c r="B29" s="89"/>
      <c r="C29" s="89"/>
      <c r="D29" s="89"/>
      <c r="E29" s="89"/>
      <c r="F29" s="89"/>
      <c r="G29" s="85" t="s">
        <v>40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</row>
    <row r="30" spans="1:79" ht="15.75" hidden="1" x14ac:dyDescent="0.25">
      <c r="A30" s="62">
        <v>1</v>
      </c>
      <c r="B30" s="62"/>
      <c r="C30" s="62"/>
      <c r="D30" s="62"/>
      <c r="E30" s="62"/>
      <c r="F30" s="62"/>
      <c r="G30" s="85">
        <v>2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79" ht="10.5" hidden="1" customHeight="1" x14ac:dyDescent="0.25">
      <c r="A31" s="66" t="s">
        <v>33</v>
      </c>
      <c r="B31" s="66"/>
      <c r="C31" s="66"/>
      <c r="D31" s="66"/>
      <c r="E31" s="66"/>
      <c r="F31" s="66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25.5" customHeight="1" x14ac:dyDescent="0.25">
      <c r="A32" s="66">
        <v>1</v>
      </c>
      <c r="B32" s="66"/>
      <c r="C32" s="66"/>
      <c r="D32" s="66"/>
      <c r="E32" s="66"/>
      <c r="F32" s="66"/>
      <c r="G32" s="80" t="s">
        <v>64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48</v>
      </c>
    </row>
    <row r="33" spans="1:79" ht="12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5">
      <c r="A34" s="67" t="s">
        <v>38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15.95" customHeight="1" x14ac:dyDescent="0.25">
      <c r="A35" s="116" t="s">
        <v>98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79" ht="15.75" customHeight="1" x14ac:dyDescent="0.25">
      <c r="A37" s="67" t="s">
        <v>39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27.75" customHeight="1" x14ac:dyDescent="0.25">
      <c r="A38" s="89" t="s">
        <v>28</v>
      </c>
      <c r="B38" s="89"/>
      <c r="C38" s="89"/>
      <c r="D38" s="89"/>
      <c r="E38" s="89"/>
      <c r="F38" s="89"/>
      <c r="G38" s="85" t="s">
        <v>25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79" ht="15.75" hidden="1" x14ac:dyDescent="0.25">
      <c r="A39" s="62">
        <v>1</v>
      </c>
      <c r="B39" s="62"/>
      <c r="C39" s="62"/>
      <c r="D39" s="62"/>
      <c r="E39" s="62"/>
      <c r="F39" s="62"/>
      <c r="G39" s="85">
        <v>2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0" spans="1:79" ht="10.5" hidden="1" customHeight="1" x14ac:dyDescent="0.25">
      <c r="A40" s="66" t="s">
        <v>6</v>
      </c>
      <c r="B40" s="66"/>
      <c r="C40" s="66"/>
      <c r="D40" s="66"/>
      <c r="E40" s="66"/>
      <c r="F40" s="66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12.75" customHeight="1" x14ac:dyDescent="0.25">
      <c r="A41" s="66">
        <v>1</v>
      </c>
      <c r="B41" s="66"/>
      <c r="C41" s="66"/>
      <c r="D41" s="66"/>
      <c r="E41" s="66"/>
      <c r="F41" s="66"/>
      <c r="G41" s="80" t="s">
        <v>65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12</v>
      </c>
    </row>
    <row r="42" spans="1:79" ht="21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6.5" customHeight="1" x14ac:dyDescent="0.25">
      <c r="A43" s="67" t="s">
        <v>41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</row>
    <row r="44" spans="1:79" ht="0.75" hidden="1" customHeight="1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18"/>
      <c r="BB44" s="18"/>
      <c r="BC44" s="18"/>
      <c r="BD44" s="18"/>
      <c r="BE44" s="18"/>
      <c r="BF44" s="18"/>
      <c r="BG44" s="18"/>
      <c r="BH44" s="18"/>
      <c r="BI44" s="6"/>
      <c r="BJ44" s="6"/>
      <c r="BK44" s="6"/>
      <c r="BL44" s="6"/>
    </row>
    <row r="45" spans="1:79" ht="15.95" customHeight="1" x14ac:dyDescent="0.25">
      <c r="A45" s="62" t="s">
        <v>28</v>
      </c>
      <c r="B45" s="62"/>
      <c r="C45" s="62"/>
      <c r="D45" s="74" t="s">
        <v>26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62" t="s">
        <v>29</v>
      </c>
      <c r="AD45" s="62"/>
      <c r="AE45" s="62"/>
      <c r="AF45" s="62"/>
      <c r="AG45" s="62"/>
      <c r="AH45" s="62"/>
      <c r="AI45" s="62"/>
      <c r="AJ45" s="62"/>
      <c r="AK45" s="62" t="s">
        <v>30</v>
      </c>
      <c r="AL45" s="62"/>
      <c r="AM45" s="62"/>
      <c r="AN45" s="62"/>
      <c r="AO45" s="62"/>
      <c r="AP45" s="62"/>
      <c r="AQ45" s="62"/>
      <c r="AR45" s="62"/>
      <c r="AS45" s="62" t="s">
        <v>27</v>
      </c>
      <c r="AT45" s="62"/>
      <c r="AU45" s="62"/>
      <c r="AV45" s="62"/>
      <c r="AW45" s="62"/>
      <c r="AX45" s="62"/>
      <c r="AY45" s="62"/>
      <c r="AZ45" s="62"/>
      <c r="BA45" s="14"/>
      <c r="BB45" s="14"/>
      <c r="BC45" s="14"/>
      <c r="BD45" s="14"/>
      <c r="BE45" s="14"/>
      <c r="BF45" s="14"/>
      <c r="BG45" s="14"/>
      <c r="BH45" s="14"/>
    </row>
    <row r="46" spans="1:79" ht="29.1" customHeight="1" x14ac:dyDescent="0.25">
      <c r="A46" s="62"/>
      <c r="B46" s="62"/>
      <c r="C46" s="62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4"/>
      <c r="BB46" s="14"/>
      <c r="BC46" s="14"/>
      <c r="BD46" s="14"/>
      <c r="BE46" s="14"/>
      <c r="BF46" s="14"/>
      <c r="BG46" s="14"/>
      <c r="BH46" s="14"/>
      <c r="BM46" s="42" t="s">
        <v>117</v>
      </c>
      <c r="BN46" s="47" t="s">
        <v>122</v>
      </c>
      <c r="BO46" s="47" t="s">
        <v>123</v>
      </c>
      <c r="BP46" s="47" t="s">
        <v>124</v>
      </c>
      <c r="BQ46" s="47" t="s">
        <v>125</v>
      </c>
    </row>
    <row r="47" spans="1:79" ht="13.5" customHeight="1" x14ac:dyDescent="0.25">
      <c r="A47" s="62">
        <v>1</v>
      </c>
      <c r="B47" s="62"/>
      <c r="C47" s="62"/>
      <c r="D47" s="63">
        <v>2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4"/>
      <c r="BB47" s="14"/>
      <c r="BC47" s="14"/>
      <c r="BD47" s="14"/>
      <c r="BE47" s="14"/>
      <c r="BF47" s="14"/>
      <c r="BG47" s="14"/>
      <c r="BH47" s="14"/>
    </row>
    <row r="48" spans="1:79" s="4" customFormat="1" ht="12.75" hidden="1" customHeight="1" x14ac:dyDescent="0.25">
      <c r="A48" s="66" t="s">
        <v>6</v>
      </c>
      <c r="B48" s="66"/>
      <c r="C48" s="66"/>
      <c r="D48" s="113" t="s">
        <v>7</v>
      </c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5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109" t="s">
        <v>10</v>
      </c>
      <c r="AT48" s="99"/>
      <c r="AU48" s="99"/>
      <c r="AV48" s="99"/>
      <c r="AW48" s="99"/>
      <c r="AX48" s="99"/>
      <c r="AY48" s="99"/>
      <c r="AZ48" s="99"/>
      <c r="BA48" s="15"/>
      <c r="BB48" s="16"/>
      <c r="BC48" s="16"/>
      <c r="BD48" s="16"/>
      <c r="BE48" s="16"/>
      <c r="BF48" s="16"/>
      <c r="BG48" s="16"/>
      <c r="BH48" s="16"/>
      <c r="BM48" s="46"/>
      <c r="BN48" s="41"/>
      <c r="BO48" s="41"/>
      <c r="BP48" s="41"/>
      <c r="BQ48" s="41"/>
      <c r="BR48" s="41"/>
      <c r="CA48" s="4" t="s">
        <v>13</v>
      </c>
    </row>
    <row r="49" spans="1:79" ht="25.5" customHeight="1" x14ac:dyDescent="0.25">
      <c r="A49" s="66">
        <v>1</v>
      </c>
      <c r="B49" s="66"/>
      <c r="C49" s="66"/>
      <c r="D49" s="80" t="s">
        <v>119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90">
        <f>40142619+45000-144522+39000-135472+150000</f>
        <v>40096625</v>
      </c>
      <c r="AD49" s="90"/>
      <c r="AE49" s="90"/>
      <c r="AF49" s="90"/>
      <c r="AG49" s="90"/>
      <c r="AH49" s="90"/>
      <c r="AI49" s="90"/>
      <c r="AJ49" s="90"/>
      <c r="AK49" s="90">
        <v>11662</v>
      </c>
      <c r="AL49" s="90"/>
      <c r="AM49" s="90"/>
      <c r="AN49" s="90"/>
      <c r="AO49" s="90"/>
      <c r="AP49" s="90"/>
      <c r="AQ49" s="90"/>
      <c r="AR49" s="90"/>
      <c r="AS49" s="90">
        <f>AC49+AK49</f>
        <v>40108287</v>
      </c>
      <c r="AT49" s="90"/>
      <c r="AU49" s="90"/>
      <c r="AV49" s="90"/>
      <c r="AW49" s="90"/>
      <c r="AX49" s="90"/>
      <c r="AY49" s="90"/>
      <c r="AZ49" s="90"/>
      <c r="BA49" s="17"/>
      <c r="BB49" s="17"/>
      <c r="BC49" s="17"/>
      <c r="BD49" s="17"/>
      <c r="BE49" s="17"/>
      <c r="BF49" s="17"/>
      <c r="BG49" s="17"/>
      <c r="BH49" s="17"/>
      <c r="BM49" s="42">
        <v>45000</v>
      </c>
      <c r="BN49" s="36">
        <v>-144522</v>
      </c>
      <c r="BO49" s="36">
        <v>39000</v>
      </c>
      <c r="BP49" s="52">
        <f>-125000-10472</f>
        <v>-135472</v>
      </c>
      <c r="BQ49" s="36">
        <v>150000</v>
      </c>
      <c r="CA49" s="1" t="s">
        <v>14</v>
      </c>
    </row>
    <row r="50" spans="1:79" ht="12.75" customHeight="1" x14ac:dyDescent="0.25">
      <c r="A50" s="66">
        <v>2</v>
      </c>
      <c r="B50" s="66"/>
      <c r="C50" s="66"/>
      <c r="D50" s="80" t="s">
        <v>66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90">
        <f>495229+159239+146783</f>
        <v>801251</v>
      </c>
      <c r="AD50" s="90"/>
      <c r="AE50" s="90"/>
      <c r="AF50" s="90"/>
      <c r="AG50" s="90"/>
      <c r="AH50" s="90"/>
      <c r="AI50" s="90"/>
      <c r="AJ50" s="90"/>
      <c r="AK50" s="90">
        <v>0</v>
      </c>
      <c r="AL50" s="90"/>
      <c r="AM50" s="90"/>
      <c r="AN50" s="90"/>
      <c r="AO50" s="90"/>
      <c r="AP50" s="90"/>
      <c r="AQ50" s="90"/>
      <c r="AR50" s="90"/>
      <c r="AS50" s="90">
        <f>AC50+AK50</f>
        <v>801251</v>
      </c>
      <c r="AT50" s="90"/>
      <c r="AU50" s="90"/>
      <c r="AV50" s="90"/>
      <c r="AW50" s="90"/>
      <c r="AX50" s="90"/>
      <c r="AY50" s="90"/>
      <c r="AZ50" s="90"/>
      <c r="BA50" s="17"/>
      <c r="BB50" s="17"/>
      <c r="BC50" s="17"/>
      <c r="BD50" s="17"/>
      <c r="BE50" s="17"/>
      <c r="BF50" s="17"/>
      <c r="BG50" s="17"/>
      <c r="BH50" s="17"/>
      <c r="BP50" s="36">
        <f>105323+50271+3645</f>
        <v>159239</v>
      </c>
      <c r="BQ50" s="36">
        <f>127183+19600</f>
        <v>146783</v>
      </c>
    </row>
    <row r="51" spans="1:79" s="4" customFormat="1" x14ac:dyDescent="0.25">
      <c r="A51" s="69"/>
      <c r="B51" s="69"/>
      <c r="C51" s="69"/>
      <c r="D51" s="123" t="s">
        <v>67</v>
      </c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5"/>
      <c r="AC51" s="105">
        <f>SUM(AC49:AJ50)</f>
        <v>40897876</v>
      </c>
      <c r="AD51" s="105"/>
      <c r="AE51" s="105"/>
      <c r="AF51" s="105"/>
      <c r="AG51" s="105"/>
      <c r="AH51" s="105"/>
      <c r="AI51" s="105"/>
      <c r="AJ51" s="105"/>
      <c r="AK51" s="105">
        <v>11662</v>
      </c>
      <c r="AL51" s="105"/>
      <c r="AM51" s="105"/>
      <c r="AN51" s="105"/>
      <c r="AO51" s="105"/>
      <c r="AP51" s="105"/>
      <c r="AQ51" s="105"/>
      <c r="AR51" s="105"/>
      <c r="AS51" s="105">
        <f>SUM(AS49:AZ50)</f>
        <v>40909538</v>
      </c>
      <c r="AT51" s="105"/>
      <c r="AU51" s="105"/>
      <c r="AV51" s="105"/>
      <c r="AW51" s="105"/>
      <c r="AX51" s="105"/>
      <c r="AY51" s="105"/>
      <c r="AZ51" s="105"/>
      <c r="BA51" s="33"/>
      <c r="BB51" s="33"/>
      <c r="BC51" s="33"/>
      <c r="BD51" s="33"/>
      <c r="BE51" s="33"/>
      <c r="BF51" s="33"/>
      <c r="BG51" s="33"/>
      <c r="BH51" s="33"/>
      <c r="BM51" s="46"/>
      <c r="BN51" s="41"/>
      <c r="BO51" s="41"/>
      <c r="BP51" s="41"/>
      <c r="BQ51" s="41"/>
      <c r="BR51" s="41"/>
    </row>
    <row r="53" spans="1:79" ht="11.25" customHeight="1" x14ac:dyDescent="0.25">
      <c r="A53" s="101" t="s">
        <v>42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</row>
    <row r="54" spans="1:79" ht="3.75" hidden="1" customHeight="1" x14ac:dyDescent="0.2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5">
      <c r="A55" s="62" t="s">
        <v>28</v>
      </c>
      <c r="B55" s="62"/>
      <c r="C55" s="62"/>
      <c r="D55" s="74" t="s">
        <v>34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62" t="s">
        <v>29</v>
      </c>
      <c r="AC55" s="62"/>
      <c r="AD55" s="62"/>
      <c r="AE55" s="62"/>
      <c r="AF55" s="62"/>
      <c r="AG55" s="62"/>
      <c r="AH55" s="62"/>
      <c r="AI55" s="62"/>
      <c r="AJ55" s="62" t="s">
        <v>30</v>
      </c>
      <c r="AK55" s="62"/>
      <c r="AL55" s="62"/>
      <c r="AM55" s="62"/>
      <c r="AN55" s="62"/>
      <c r="AO55" s="62"/>
      <c r="AP55" s="62"/>
      <c r="AQ55" s="62"/>
      <c r="AR55" s="62" t="s">
        <v>27</v>
      </c>
      <c r="AS55" s="62"/>
      <c r="AT55" s="62"/>
      <c r="AU55" s="62"/>
      <c r="AV55" s="62"/>
      <c r="AW55" s="62"/>
      <c r="AX55" s="62"/>
      <c r="AY55" s="62"/>
    </row>
    <row r="56" spans="1:79" ht="29.1" customHeight="1" x14ac:dyDescent="0.25">
      <c r="A56" s="62"/>
      <c r="B56" s="62"/>
      <c r="C56" s="62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</row>
    <row r="57" spans="1:79" ht="15.75" customHeight="1" x14ac:dyDescent="0.25">
      <c r="A57" s="62">
        <v>1</v>
      </c>
      <c r="B57" s="62"/>
      <c r="C57" s="62"/>
      <c r="D57" s="63">
        <v>2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62">
        <v>3</v>
      </c>
      <c r="AC57" s="62"/>
      <c r="AD57" s="62"/>
      <c r="AE57" s="62"/>
      <c r="AF57" s="62"/>
      <c r="AG57" s="62"/>
      <c r="AH57" s="62"/>
      <c r="AI57" s="62"/>
      <c r="AJ57" s="62">
        <v>4</v>
      </c>
      <c r="AK57" s="62"/>
      <c r="AL57" s="62"/>
      <c r="AM57" s="62"/>
      <c r="AN57" s="62"/>
      <c r="AO57" s="62"/>
      <c r="AP57" s="62"/>
      <c r="AQ57" s="62"/>
      <c r="AR57" s="62">
        <v>5</v>
      </c>
      <c r="AS57" s="62"/>
      <c r="AT57" s="62"/>
      <c r="AU57" s="62"/>
      <c r="AV57" s="62"/>
      <c r="AW57" s="62"/>
      <c r="AX57" s="62"/>
      <c r="AY57" s="62"/>
    </row>
    <row r="58" spans="1:79" ht="12.75" hidden="1" customHeight="1" x14ac:dyDescent="0.25">
      <c r="A58" s="66" t="s">
        <v>6</v>
      </c>
      <c r="B58" s="66"/>
      <c r="C58" s="66"/>
      <c r="D58" s="91" t="s">
        <v>7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s="4" customFormat="1" ht="12.75" customHeight="1" x14ac:dyDescent="0.25">
      <c r="A59" s="69"/>
      <c r="B59" s="69"/>
      <c r="C59" s="69"/>
      <c r="D59" s="72" t="s">
        <v>27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105">
        <f>AB59+AJ59</f>
        <v>0</v>
      </c>
      <c r="AS59" s="105"/>
      <c r="AT59" s="105"/>
      <c r="AU59" s="105"/>
      <c r="AV59" s="105"/>
      <c r="AW59" s="105"/>
      <c r="AX59" s="105"/>
      <c r="AY59" s="105"/>
      <c r="BM59" s="46"/>
      <c r="BN59" s="41"/>
      <c r="BO59" s="41"/>
      <c r="BP59" s="41"/>
      <c r="BQ59" s="41"/>
      <c r="BR59" s="41"/>
      <c r="CA59" s="4" t="s">
        <v>16</v>
      </c>
    </row>
    <row r="61" spans="1:79" ht="15.75" customHeight="1" x14ac:dyDescent="0.25">
      <c r="A61" s="67" t="s">
        <v>43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79" ht="30" customHeight="1" x14ac:dyDescent="0.25">
      <c r="A62" s="62" t="s">
        <v>28</v>
      </c>
      <c r="B62" s="62"/>
      <c r="C62" s="62"/>
      <c r="D62" s="62"/>
      <c r="E62" s="62"/>
      <c r="F62" s="62"/>
      <c r="G62" s="63" t="s">
        <v>44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62" t="s">
        <v>2</v>
      </c>
      <c r="AA62" s="62"/>
      <c r="AB62" s="62"/>
      <c r="AC62" s="62"/>
      <c r="AD62" s="62"/>
      <c r="AE62" s="62" t="s">
        <v>1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63" t="s">
        <v>29</v>
      </c>
      <c r="AP62" s="64"/>
      <c r="AQ62" s="64"/>
      <c r="AR62" s="64"/>
      <c r="AS62" s="64"/>
      <c r="AT62" s="64"/>
      <c r="AU62" s="64"/>
      <c r="AV62" s="65"/>
      <c r="AW62" s="63" t="s">
        <v>30</v>
      </c>
      <c r="AX62" s="64"/>
      <c r="AY62" s="64"/>
      <c r="AZ62" s="64"/>
      <c r="BA62" s="64"/>
      <c r="BB62" s="64"/>
      <c r="BC62" s="64"/>
      <c r="BD62" s="65"/>
      <c r="BE62" s="63" t="s">
        <v>27</v>
      </c>
      <c r="BF62" s="64"/>
      <c r="BG62" s="64"/>
      <c r="BH62" s="64"/>
      <c r="BI62" s="64"/>
      <c r="BJ62" s="64"/>
      <c r="BK62" s="64"/>
      <c r="BL62" s="65"/>
    </row>
    <row r="63" spans="1:79" ht="15.75" customHeight="1" x14ac:dyDescent="0.25">
      <c r="A63" s="62">
        <v>1</v>
      </c>
      <c r="B63" s="62"/>
      <c r="C63" s="62"/>
      <c r="D63" s="62"/>
      <c r="E63" s="62"/>
      <c r="F63" s="62"/>
      <c r="G63" s="63">
        <v>2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>
        <v>6</v>
      </c>
      <c r="AX63" s="62"/>
      <c r="AY63" s="62"/>
      <c r="AZ63" s="62"/>
      <c r="BA63" s="62"/>
      <c r="BB63" s="62"/>
      <c r="BC63" s="62"/>
      <c r="BD63" s="62"/>
      <c r="BE63" s="62">
        <v>7</v>
      </c>
      <c r="BF63" s="62"/>
      <c r="BG63" s="62"/>
      <c r="BH63" s="62"/>
      <c r="BI63" s="62"/>
      <c r="BJ63" s="62"/>
      <c r="BK63" s="62"/>
      <c r="BL63" s="62"/>
    </row>
    <row r="64" spans="1:79" ht="12.75" hidden="1" customHeight="1" x14ac:dyDescent="0.25">
      <c r="A64" s="66" t="s">
        <v>33</v>
      </c>
      <c r="B64" s="66"/>
      <c r="C64" s="66"/>
      <c r="D64" s="66"/>
      <c r="E64" s="66"/>
      <c r="F64" s="66"/>
      <c r="G64" s="91" t="s">
        <v>7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66" t="s">
        <v>19</v>
      </c>
      <c r="AA64" s="66"/>
      <c r="AB64" s="66"/>
      <c r="AC64" s="66"/>
      <c r="AD64" s="66"/>
      <c r="AE64" s="97" t="s">
        <v>32</v>
      </c>
      <c r="AF64" s="97"/>
      <c r="AG64" s="97"/>
      <c r="AH64" s="97"/>
      <c r="AI64" s="97"/>
      <c r="AJ64" s="97"/>
      <c r="AK64" s="97"/>
      <c r="AL64" s="97"/>
      <c r="AM64" s="97"/>
      <c r="AN64" s="91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31</v>
      </c>
      <c r="AX64" s="99"/>
      <c r="AY64" s="99"/>
      <c r="AZ64" s="99"/>
      <c r="BA64" s="99"/>
      <c r="BB64" s="99"/>
      <c r="BC64" s="99"/>
      <c r="BD64" s="99"/>
      <c r="BE64" s="99" t="s">
        <v>10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4" customFormat="1" ht="12.75" customHeight="1" x14ac:dyDescent="0.25">
      <c r="A65" s="69">
        <v>0</v>
      </c>
      <c r="B65" s="69"/>
      <c r="C65" s="69"/>
      <c r="D65" s="69"/>
      <c r="E65" s="69"/>
      <c r="F65" s="69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70"/>
      <c r="AA65" s="70"/>
      <c r="AB65" s="70"/>
      <c r="AC65" s="70"/>
      <c r="AD65" s="70"/>
      <c r="AE65" s="71"/>
      <c r="AF65" s="71"/>
      <c r="AG65" s="71"/>
      <c r="AH65" s="71"/>
      <c r="AI65" s="71"/>
      <c r="AJ65" s="71"/>
      <c r="AK65" s="71"/>
      <c r="AL65" s="71"/>
      <c r="AM65" s="71"/>
      <c r="AN65" s="72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46"/>
      <c r="BN65" s="41"/>
      <c r="BO65" s="41"/>
      <c r="BP65" s="41"/>
      <c r="BQ65" s="41"/>
      <c r="BR65" s="41"/>
      <c r="CA65" s="4" t="s">
        <v>18</v>
      </c>
    </row>
    <row r="66" spans="1:79" ht="16.5" customHeight="1" x14ac:dyDescent="0.25">
      <c r="A66" s="66">
        <v>0</v>
      </c>
      <c r="B66" s="66"/>
      <c r="C66" s="66"/>
      <c r="D66" s="66"/>
      <c r="E66" s="66"/>
      <c r="F66" s="66"/>
      <c r="G66" s="127" t="s">
        <v>69</v>
      </c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9"/>
      <c r="Z66" s="109" t="s">
        <v>70</v>
      </c>
      <c r="AA66" s="109"/>
      <c r="AB66" s="109"/>
      <c r="AC66" s="109"/>
      <c r="AD66" s="109"/>
      <c r="AE66" s="130" t="s">
        <v>71</v>
      </c>
      <c r="AF66" s="130"/>
      <c r="AG66" s="130"/>
      <c r="AH66" s="130"/>
      <c r="AI66" s="130"/>
      <c r="AJ66" s="130"/>
      <c r="AK66" s="130"/>
      <c r="AL66" s="130"/>
      <c r="AM66" s="130"/>
      <c r="AN66" s="131"/>
      <c r="AO66" s="126">
        <f>164.5+5</f>
        <v>169.5</v>
      </c>
      <c r="AP66" s="126"/>
      <c r="AQ66" s="126"/>
      <c r="AR66" s="126"/>
      <c r="AS66" s="126"/>
      <c r="AT66" s="126"/>
      <c r="AU66" s="126"/>
      <c r="AV66" s="126"/>
      <c r="AW66" s="126">
        <v>0</v>
      </c>
      <c r="AX66" s="126"/>
      <c r="AY66" s="126"/>
      <c r="AZ66" s="126"/>
      <c r="BA66" s="126"/>
      <c r="BB66" s="126"/>
      <c r="BC66" s="126"/>
      <c r="BD66" s="126"/>
      <c r="BE66" s="126">
        <f t="shared" ref="BE66:BE73" si="0">AO66+AW66</f>
        <v>169.5</v>
      </c>
      <c r="BF66" s="126"/>
      <c r="BG66" s="126"/>
      <c r="BH66" s="126"/>
      <c r="BI66" s="126"/>
      <c r="BJ66" s="126"/>
      <c r="BK66" s="126"/>
      <c r="BL66" s="126"/>
      <c r="BM66" s="42">
        <v>5</v>
      </c>
    </row>
    <row r="67" spans="1:79" ht="65.25" customHeight="1" x14ac:dyDescent="0.25">
      <c r="A67" s="66">
        <v>0</v>
      </c>
      <c r="B67" s="66"/>
      <c r="C67" s="66"/>
      <c r="D67" s="66"/>
      <c r="E67" s="66"/>
      <c r="F67" s="66"/>
      <c r="G67" s="136" t="s">
        <v>72</v>
      </c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8"/>
      <c r="Z67" s="109" t="s">
        <v>73</v>
      </c>
      <c r="AA67" s="109"/>
      <c r="AB67" s="109"/>
      <c r="AC67" s="109"/>
      <c r="AD67" s="109"/>
      <c r="AE67" s="136" t="s">
        <v>118</v>
      </c>
      <c r="AF67" s="137"/>
      <c r="AG67" s="137"/>
      <c r="AH67" s="137"/>
      <c r="AI67" s="137"/>
      <c r="AJ67" s="137"/>
      <c r="AK67" s="137"/>
      <c r="AL67" s="137"/>
      <c r="AM67" s="137"/>
      <c r="AN67" s="138"/>
      <c r="AO67" s="90">
        <f>AC49</f>
        <v>40096625</v>
      </c>
      <c r="AP67" s="90"/>
      <c r="AQ67" s="90"/>
      <c r="AR67" s="90"/>
      <c r="AS67" s="90"/>
      <c r="AT67" s="90"/>
      <c r="AU67" s="90"/>
      <c r="AV67" s="90"/>
      <c r="AW67" s="90">
        <f>AK49</f>
        <v>11662</v>
      </c>
      <c r="AX67" s="90"/>
      <c r="AY67" s="90"/>
      <c r="AZ67" s="90"/>
      <c r="BA67" s="90"/>
      <c r="BB67" s="90"/>
      <c r="BC67" s="90"/>
      <c r="BD67" s="90"/>
      <c r="BE67" s="90">
        <f t="shared" si="0"/>
        <v>40108287</v>
      </c>
      <c r="BF67" s="90"/>
      <c r="BG67" s="90"/>
      <c r="BH67" s="90"/>
      <c r="BI67" s="90"/>
      <c r="BJ67" s="90"/>
      <c r="BK67" s="90"/>
      <c r="BL67" s="90"/>
      <c r="BM67" s="42">
        <v>-144522</v>
      </c>
    </row>
    <row r="68" spans="1:79" ht="56.25" customHeight="1" x14ac:dyDescent="0.25">
      <c r="A68" s="66">
        <v>0</v>
      </c>
      <c r="B68" s="66"/>
      <c r="C68" s="66"/>
      <c r="D68" s="66"/>
      <c r="E68" s="66"/>
      <c r="F68" s="66"/>
      <c r="G68" s="136" t="s">
        <v>74</v>
      </c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8"/>
      <c r="Z68" s="109" t="s">
        <v>75</v>
      </c>
      <c r="AA68" s="109"/>
      <c r="AB68" s="109"/>
      <c r="AC68" s="109"/>
      <c r="AD68" s="109"/>
      <c r="AE68" s="127" t="s">
        <v>76</v>
      </c>
      <c r="AF68" s="128"/>
      <c r="AG68" s="128"/>
      <c r="AH68" s="128"/>
      <c r="AI68" s="128"/>
      <c r="AJ68" s="128"/>
      <c r="AK68" s="128"/>
      <c r="AL68" s="128"/>
      <c r="AM68" s="128"/>
      <c r="AN68" s="129"/>
      <c r="AO68" s="90">
        <v>3010</v>
      </c>
      <c r="AP68" s="90"/>
      <c r="AQ68" s="90"/>
      <c r="AR68" s="90"/>
      <c r="AS68" s="90"/>
      <c r="AT68" s="90"/>
      <c r="AU68" s="90"/>
      <c r="AV68" s="90"/>
      <c r="AW68" s="90">
        <v>0</v>
      </c>
      <c r="AX68" s="90"/>
      <c r="AY68" s="90"/>
      <c r="AZ68" s="90"/>
      <c r="BA68" s="90"/>
      <c r="BB68" s="90"/>
      <c r="BC68" s="90"/>
      <c r="BD68" s="90"/>
      <c r="BE68" s="90">
        <f t="shared" si="0"/>
        <v>3010</v>
      </c>
      <c r="BF68" s="90"/>
      <c r="BG68" s="90"/>
      <c r="BH68" s="90"/>
      <c r="BI68" s="90"/>
      <c r="BJ68" s="90"/>
      <c r="BK68" s="90"/>
      <c r="BL68" s="90"/>
    </row>
    <row r="69" spans="1:79" ht="66" customHeight="1" x14ac:dyDescent="0.25">
      <c r="A69" s="66">
        <v>0</v>
      </c>
      <c r="B69" s="66"/>
      <c r="C69" s="66"/>
      <c r="D69" s="66"/>
      <c r="E69" s="66"/>
      <c r="F69" s="66"/>
      <c r="G69" s="136" t="s">
        <v>77</v>
      </c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8"/>
      <c r="Z69" s="109" t="s">
        <v>73</v>
      </c>
      <c r="AA69" s="109"/>
      <c r="AB69" s="109"/>
      <c r="AC69" s="109"/>
      <c r="AD69" s="109"/>
      <c r="AE69" s="136" t="s">
        <v>118</v>
      </c>
      <c r="AF69" s="137"/>
      <c r="AG69" s="137"/>
      <c r="AH69" s="137"/>
      <c r="AI69" s="137"/>
      <c r="AJ69" s="137"/>
      <c r="AK69" s="137"/>
      <c r="AL69" s="137"/>
      <c r="AM69" s="137"/>
      <c r="AN69" s="138"/>
      <c r="AO69" s="90">
        <f>SUM(AO70:AV73)</f>
        <v>801251</v>
      </c>
      <c r="AP69" s="90"/>
      <c r="AQ69" s="90"/>
      <c r="AR69" s="90"/>
      <c r="AS69" s="90"/>
      <c r="AT69" s="90"/>
      <c r="AU69" s="90"/>
      <c r="AV69" s="90"/>
      <c r="AW69" s="90">
        <v>0</v>
      </c>
      <c r="AX69" s="90"/>
      <c r="AY69" s="90"/>
      <c r="AZ69" s="90"/>
      <c r="BA69" s="90"/>
      <c r="BB69" s="90"/>
      <c r="BC69" s="90"/>
      <c r="BD69" s="90"/>
      <c r="BE69" s="90">
        <f t="shared" si="0"/>
        <v>801251</v>
      </c>
      <c r="BF69" s="90"/>
      <c r="BG69" s="90"/>
      <c r="BH69" s="90"/>
      <c r="BI69" s="90"/>
      <c r="BJ69" s="90"/>
      <c r="BK69" s="90"/>
      <c r="BL69" s="90"/>
    </row>
    <row r="70" spans="1:79" ht="15" customHeight="1" x14ac:dyDescent="0.25">
      <c r="A70" s="66">
        <v>0</v>
      </c>
      <c r="B70" s="66"/>
      <c r="C70" s="66"/>
      <c r="D70" s="66"/>
      <c r="E70" s="66"/>
      <c r="F70" s="66"/>
      <c r="G70" s="127" t="s">
        <v>85</v>
      </c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9"/>
      <c r="Z70" s="109" t="s">
        <v>73</v>
      </c>
      <c r="AA70" s="109"/>
      <c r="AB70" s="109"/>
      <c r="AC70" s="109"/>
      <c r="AD70" s="109"/>
      <c r="AE70" s="127"/>
      <c r="AF70" s="128"/>
      <c r="AG70" s="128"/>
      <c r="AH70" s="128"/>
      <c r="AI70" s="128"/>
      <c r="AJ70" s="128"/>
      <c r="AK70" s="128"/>
      <c r="AL70" s="128"/>
      <c r="AM70" s="128"/>
      <c r="AN70" s="129"/>
      <c r="AO70" s="90">
        <f>257160+105323+127183</f>
        <v>489666</v>
      </c>
      <c r="AP70" s="90"/>
      <c r="AQ70" s="90"/>
      <c r="AR70" s="90"/>
      <c r="AS70" s="90"/>
      <c r="AT70" s="90"/>
      <c r="AU70" s="90"/>
      <c r="AV70" s="90"/>
      <c r="AW70" s="90">
        <v>0</v>
      </c>
      <c r="AX70" s="90"/>
      <c r="AY70" s="90"/>
      <c r="AZ70" s="90"/>
      <c r="BA70" s="90"/>
      <c r="BB70" s="90"/>
      <c r="BC70" s="90"/>
      <c r="BD70" s="90"/>
      <c r="BE70" s="90">
        <f t="shared" si="0"/>
        <v>489666</v>
      </c>
      <c r="BF70" s="90"/>
      <c r="BG70" s="90"/>
      <c r="BH70" s="90"/>
      <c r="BI70" s="90"/>
      <c r="BJ70" s="90"/>
      <c r="BK70" s="90"/>
      <c r="BL70" s="90"/>
    </row>
    <row r="71" spans="1:79" ht="15.75" customHeight="1" x14ac:dyDescent="0.25">
      <c r="A71" s="66">
        <v>0</v>
      </c>
      <c r="B71" s="66"/>
      <c r="C71" s="66"/>
      <c r="D71" s="66"/>
      <c r="E71" s="66"/>
      <c r="F71" s="66"/>
      <c r="G71" s="127" t="s">
        <v>78</v>
      </c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9"/>
      <c r="Z71" s="109" t="s">
        <v>73</v>
      </c>
      <c r="AA71" s="109"/>
      <c r="AB71" s="109"/>
      <c r="AC71" s="109"/>
      <c r="AD71" s="109"/>
      <c r="AE71" s="127"/>
      <c r="AF71" s="128"/>
      <c r="AG71" s="128"/>
      <c r="AH71" s="128"/>
      <c r="AI71" s="128"/>
      <c r="AJ71" s="128"/>
      <c r="AK71" s="128"/>
      <c r="AL71" s="128"/>
      <c r="AM71" s="128"/>
      <c r="AN71" s="129"/>
      <c r="AO71" s="90">
        <v>21991</v>
      </c>
      <c r="AP71" s="90"/>
      <c r="AQ71" s="90"/>
      <c r="AR71" s="90"/>
      <c r="AS71" s="90"/>
      <c r="AT71" s="90"/>
      <c r="AU71" s="90"/>
      <c r="AV71" s="90"/>
      <c r="AW71" s="90">
        <v>0</v>
      </c>
      <c r="AX71" s="90"/>
      <c r="AY71" s="90"/>
      <c r="AZ71" s="90"/>
      <c r="BA71" s="90"/>
      <c r="BB71" s="90"/>
      <c r="BC71" s="90"/>
      <c r="BD71" s="90"/>
      <c r="BE71" s="90">
        <f t="shared" si="0"/>
        <v>21991</v>
      </c>
      <c r="BF71" s="90"/>
      <c r="BG71" s="90"/>
      <c r="BH71" s="90"/>
      <c r="BI71" s="90"/>
      <c r="BJ71" s="90"/>
      <c r="BK71" s="90"/>
      <c r="BL71" s="90"/>
    </row>
    <row r="72" spans="1:79" ht="15.75" customHeight="1" x14ac:dyDescent="0.25">
      <c r="A72" s="66">
        <v>0</v>
      </c>
      <c r="B72" s="66"/>
      <c r="C72" s="66"/>
      <c r="D72" s="66"/>
      <c r="E72" s="66"/>
      <c r="F72" s="66"/>
      <c r="G72" s="127" t="s">
        <v>79</v>
      </c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9"/>
      <c r="Z72" s="109" t="s">
        <v>73</v>
      </c>
      <c r="AA72" s="109"/>
      <c r="AB72" s="109"/>
      <c r="AC72" s="109"/>
      <c r="AD72" s="109"/>
      <c r="AE72" s="127"/>
      <c r="AF72" s="128"/>
      <c r="AG72" s="128"/>
      <c r="AH72" s="128"/>
      <c r="AI72" s="128"/>
      <c r="AJ72" s="128"/>
      <c r="AK72" s="128"/>
      <c r="AL72" s="128"/>
      <c r="AM72" s="128"/>
      <c r="AN72" s="129"/>
      <c r="AO72" s="90">
        <f>205246+50271+19600</f>
        <v>275117</v>
      </c>
      <c r="AP72" s="90"/>
      <c r="AQ72" s="90"/>
      <c r="AR72" s="90"/>
      <c r="AS72" s="90"/>
      <c r="AT72" s="90"/>
      <c r="AU72" s="90"/>
      <c r="AV72" s="90"/>
      <c r="AW72" s="90">
        <v>0</v>
      </c>
      <c r="AX72" s="90"/>
      <c r="AY72" s="90"/>
      <c r="AZ72" s="90"/>
      <c r="BA72" s="90"/>
      <c r="BB72" s="90"/>
      <c r="BC72" s="90"/>
      <c r="BD72" s="90"/>
      <c r="BE72" s="90">
        <f t="shared" si="0"/>
        <v>275117</v>
      </c>
      <c r="BF72" s="90"/>
      <c r="BG72" s="90"/>
      <c r="BH72" s="90"/>
      <c r="BI72" s="90"/>
      <c r="BJ72" s="90"/>
      <c r="BK72" s="90"/>
      <c r="BL72" s="90"/>
    </row>
    <row r="73" spans="1:79" ht="17.25" customHeight="1" x14ac:dyDescent="0.25">
      <c r="A73" s="66">
        <v>0</v>
      </c>
      <c r="B73" s="66"/>
      <c r="C73" s="66"/>
      <c r="D73" s="66"/>
      <c r="E73" s="66"/>
      <c r="F73" s="66"/>
      <c r="G73" s="127" t="s">
        <v>80</v>
      </c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9"/>
      <c r="Z73" s="109" t="s">
        <v>73</v>
      </c>
      <c r="AA73" s="109"/>
      <c r="AB73" s="109"/>
      <c r="AC73" s="109"/>
      <c r="AD73" s="109"/>
      <c r="AE73" s="127"/>
      <c r="AF73" s="128"/>
      <c r="AG73" s="128"/>
      <c r="AH73" s="128"/>
      <c r="AI73" s="128"/>
      <c r="AJ73" s="128"/>
      <c r="AK73" s="128"/>
      <c r="AL73" s="128"/>
      <c r="AM73" s="128"/>
      <c r="AN73" s="129"/>
      <c r="AO73" s="90">
        <f>10832+3645</f>
        <v>14477</v>
      </c>
      <c r="AP73" s="90"/>
      <c r="AQ73" s="90"/>
      <c r="AR73" s="90"/>
      <c r="AS73" s="90"/>
      <c r="AT73" s="90"/>
      <c r="AU73" s="90"/>
      <c r="AV73" s="90"/>
      <c r="AW73" s="90">
        <v>0</v>
      </c>
      <c r="AX73" s="90"/>
      <c r="AY73" s="90"/>
      <c r="AZ73" s="90"/>
      <c r="BA73" s="90"/>
      <c r="BB73" s="90"/>
      <c r="BC73" s="90"/>
      <c r="BD73" s="90"/>
      <c r="BE73" s="90">
        <f t="shared" si="0"/>
        <v>14477</v>
      </c>
      <c r="BF73" s="90"/>
      <c r="BG73" s="90"/>
      <c r="BH73" s="90"/>
      <c r="BI73" s="90"/>
      <c r="BJ73" s="90"/>
      <c r="BK73" s="90"/>
      <c r="BL73" s="90"/>
    </row>
    <row r="74" spans="1:79" s="4" customFormat="1" ht="15.75" customHeight="1" x14ac:dyDescent="0.25">
      <c r="A74" s="69">
        <v>0</v>
      </c>
      <c r="B74" s="69"/>
      <c r="C74" s="69"/>
      <c r="D74" s="69"/>
      <c r="E74" s="69"/>
      <c r="F74" s="69"/>
      <c r="G74" s="132" t="s">
        <v>81</v>
      </c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4"/>
      <c r="Z74" s="70"/>
      <c r="AA74" s="70"/>
      <c r="AB74" s="70"/>
      <c r="AC74" s="70"/>
      <c r="AD74" s="70"/>
      <c r="AE74" s="132"/>
      <c r="AF74" s="133"/>
      <c r="AG74" s="133"/>
      <c r="AH74" s="133"/>
      <c r="AI74" s="133"/>
      <c r="AJ74" s="133"/>
      <c r="AK74" s="133"/>
      <c r="AL74" s="133"/>
      <c r="AM74" s="133"/>
      <c r="AN74" s="134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46"/>
      <c r="BN74" s="41"/>
      <c r="BO74" s="41"/>
      <c r="BP74" s="41"/>
      <c r="BQ74" s="41"/>
      <c r="BR74" s="41"/>
    </row>
    <row r="75" spans="1:79" ht="30" customHeight="1" x14ac:dyDescent="0.25">
      <c r="A75" s="66">
        <v>0</v>
      </c>
      <c r="B75" s="66"/>
      <c r="C75" s="66"/>
      <c r="D75" s="66"/>
      <c r="E75" s="66"/>
      <c r="F75" s="66"/>
      <c r="G75" s="127" t="s">
        <v>115</v>
      </c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9"/>
      <c r="Z75" s="109" t="s">
        <v>70</v>
      </c>
      <c r="AA75" s="109"/>
      <c r="AB75" s="109"/>
      <c r="AC75" s="109"/>
      <c r="AD75" s="109"/>
      <c r="AE75" s="127" t="s">
        <v>82</v>
      </c>
      <c r="AF75" s="128"/>
      <c r="AG75" s="128"/>
      <c r="AH75" s="128"/>
      <c r="AI75" s="128"/>
      <c r="AJ75" s="128"/>
      <c r="AK75" s="128"/>
      <c r="AL75" s="128"/>
      <c r="AM75" s="128"/>
      <c r="AN75" s="129"/>
      <c r="AO75" s="90">
        <v>2000</v>
      </c>
      <c r="AP75" s="90"/>
      <c r="AQ75" s="90"/>
      <c r="AR75" s="90"/>
      <c r="AS75" s="90"/>
      <c r="AT75" s="90"/>
      <c r="AU75" s="90"/>
      <c r="AV75" s="90"/>
      <c r="AW75" s="90">
        <v>0</v>
      </c>
      <c r="AX75" s="90"/>
      <c r="AY75" s="90"/>
      <c r="AZ75" s="90"/>
      <c r="BA75" s="90"/>
      <c r="BB75" s="90"/>
      <c r="BC75" s="90"/>
      <c r="BD75" s="90"/>
      <c r="BE75" s="90">
        <f t="shared" ref="BE75:BE81" si="1">AO75+AW75</f>
        <v>2000</v>
      </c>
      <c r="BF75" s="90"/>
      <c r="BG75" s="90"/>
      <c r="BH75" s="90"/>
      <c r="BI75" s="90"/>
      <c r="BJ75" s="90"/>
      <c r="BK75" s="90"/>
      <c r="BL75" s="90"/>
    </row>
    <row r="76" spans="1:79" ht="30" customHeight="1" x14ac:dyDescent="0.25">
      <c r="A76" s="66">
        <v>0</v>
      </c>
      <c r="B76" s="66"/>
      <c r="C76" s="66"/>
      <c r="D76" s="66"/>
      <c r="E76" s="66"/>
      <c r="F76" s="66"/>
      <c r="G76" s="127" t="s">
        <v>83</v>
      </c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9"/>
      <c r="Z76" s="109" t="s">
        <v>70</v>
      </c>
      <c r="AA76" s="109"/>
      <c r="AB76" s="109"/>
      <c r="AC76" s="109"/>
      <c r="AD76" s="109"/>
      <c r="AE76" s="127" t="s">
        <v>82</v>
      </c>
      <c r="AF76" s="128"/>
      <c r="AG76" s="128"/>
      <c r="AH76" s="128"/>
      <c r="AI76" s="128"/>
      <c r="AJ76" s="128"/>
      <c r="AK76" s="128"/>
      <c r="AL76" s="128"/>
      <c r="AM76" s="128"/>
      <c r="AN76" s="129"/>
      <c r="AO76" s="90">
        <v>49000</v>
      </c>
      <c r="AP76" s="90"/>
      <c r="AQ76" s="90"/>
      <c r="AR76" s="90"/>
      <c r="AS76" s="90"/>
      <c r="AT76" s="90"/>
      <c r="AU76" s="90"/>
      <c r="AV76" s="90"/>
      <c r="AW76" s="90">
        <v>0</v>
      </c>
      <c r="AX76" s="90"/>
      <c r="AY76" s="90"/>
      <c r="AZ76" s="90"/>
      <c r="BA76" s="90"/>
      <c r="BB76" s="90"/>
      <c r="BC76" s="90"/>
      <c r="BD76" s="90"/>
      <c r="BE76" s="90">
        <f t="shared" si="1"/>
        <v>49000</v>
      </c>
      <c r="BF76" s="90"/>
      <c r="BG76" s="90"/>
      <c r="BH76" s="90"/>
      <c r="BI76" s="90"/>
      <c r="BJ76" s="90"/>
      <c r="BK76" s="90"/>
      <c r="BL76" s="90"/>
    </row>
    <row r="77" spans="1:79" ht="30" customHeight="1" x14ac:dyDescent="0.25">
      <c r="A77" s="66">
        <v>0</v>
      </c>
      <c r="B77" s="66"/>
      <c r="C77" s="66"/>
      <c r="D77" s="66"/>
      <c r="E77" s="66"/>
      <c r="F77" s="66"/>
      <c r="G77" s="127" t="s">
        <v>84</v>
      </c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9"/>
      <c r="Z77" s="109" t="s">
        <v>70</v>
      </c>
      <c r="AA77" s="109"/>
      <c r="AB77" s="109"/>
      <c r="AC77" s="109"/>
      <c r="AD77" s="109"/>
      <c r="AE77" s="127" t="s">
        <v>82</v>
      </c>
      <c r="AF77" s="128"/>
      <c r="AG77" s="128"/>
      <c r="AH77" s="128"/>
      <c r="AI77" s="128"/>
      <c r="AJ77" s="128"/>
      <c r="AK77" s="128"/>
      <c r="AL77" s="128"/>
      <c r="AM77" s="128"/>
      <c r="AN77" s="129"/>
      <c r="AO77" s="90">
        <v>300</v>
      </c>
      <c r="AP77" s="90"/>
      <c r="AQ77" s="90"/>
      <c r="AR77" s="90"/>
      <c r="AS77" s="90"/>
      <c r="AT77" s="90"/>
      <c r="AU77" s="90"/>
      <c r="AV77" s="90"/>
      <c r="AW77" s="90">
        <v>0</v>
      </c>
      <c r="AX77" s="90"/>
      <c r="AY77" s="90"/>
      <c r="AZ77" s="90"/>
      <c r="BA77" s="90"/>
      <c r="BB77" s="90"/>
      <c r="BC77" s="90"/>
      <c r="BD77" s="90"/>
      <c r="BE77" s="90">
        <f t="shared" si="1"/>
        <v>300</v>
      </c>
      <c r="BF77" s="90"/>
      <c r="BG77" s="90"/>
      <c r="BH77" s="90"/>
      <c r="BI77" s="90"/>
      <c r="BJ77" s="90"/>
      <c r="BK77" s="90"/>
      <c r="BL77" s="90"/>
    </row>
    <row r="78" spans="1:79" ht="11.25" customHeight="1" x14ac:dyDescent="0.25">
      <c r="A78" s="66"/>
      <c r="B78" s="66"/>
      <c r="C78" s="66"/>
      <c r="D78" s="66"/>
      <c r="E78" s="66"/>
      <c r="F78" s="66"/>
      <c r="G78" s="127" t="s">
        <v>121</v>
      </c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9"/>
      <c r="Z78" s="109"/>
      <c r="AA78" s="109"/>
      <c r="AB78" s="109"/>
      <c r="AC78" s="109"/>
      <c r="AD78" s="109"/>
      <c r="AE78" s="127"/>
      <c r="AF78" s="128"/>
      <c r="AG78" s="128"/>
      <c r="AH78" s="128"/>
      <c r="AI78" s="128"/>
      <c r="AJ78" s="128"/>
      <c r="AK78" s="128"/>
      <c r="AL78" s="128"/>
      <c r="AM78" s="128"/>
      <c r="AN78" s="129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</row>
    <row r="79" spans="1:79" ht="20.25" customHeight="1" x14ac:dyDescent="0.25">
      <c r="A79" s="66">
        <v>0</v>
      </c>
      <c r="B79" s="66"/>
      <c r="C79" s="66"/>
      <c r="D79" s="66"/>
      <c r="E79" s="66"/>
      <c r="F79" s="66"/>
      <c r="G79" s="127" t="s">
        <v>85</v>
      </c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9"/>
      <c r="Z79" s="109" t="s">
        <v>86</v>
      </c>
      <c r="AA79" s="109"/>
      <c r="AB79" s="109"/>
      <c r="AC79" s="109"/>
      <c r="AD79" s="109"/>
      <c r="AE79" s="140" t="s">
        <v>118</v>
      </c>
      <c r="AF79" s="141"/>
      <c r="AG79" s="141"/>
      <c r="AH79" s="141"/>
      <c r="AI79" s="141"/>
      <c r="AJ79" s="141"/>
      <c r="AK79" s="141"/>
      <c r="AL79" s="141"/>
      <c r="AM79" s="141"/>
      <c r="AN79" s="142"/>
      <c r="AO79" s="126">
        <f>144.3+59.1-5.3</f>
        <v>198.1</v>
      </c>
      <c r="AP79" s="126"/>
      <c r="AQ79" s="126"/>
      <c r="AR79" s="126"/>
      <c r="AS79" s="126"/>
      <c r="AT79" s="126"/>
      <c r="AU79" s="126"/>
      <c r="AV79" s="126"/>
      <c r="AW79" s="90">
        <v>0</v>
      </c>
      <c r="AX79" s="90"/>
      <c r="AY79" s="90"/>
      <c r="AZ79" s="90"/>
      <c r="BA79" s="90"/>
      <c r="BB79" s="90"/>
      <c r="BC79" s="90"/>
      <c r="BD79" s="90"/>
      <c r="BE79" s="126">
        <f t="shared" si="1"/>
        <v>198.1</v>
      </c>
      <c r="BF79" s="126"/>
      <c r="BG79" s="126"/>
      <c r="BH79" s="126"/>
      <c r="BI79" s="126"/>
      <c r="BJ79" s="126"/>
      <c r="BK79" s="126"/>
      <c r="BL79" s="126"/>
    </row>
    <row r="80" spans="1:79" ht="20.25" customHeight="1" x14ac:dyDescent="0.25">
      <c r="A80" s="66">
        <v>0</v>
      </c>
      <c r="B80" s="66"/>
      <c r="C80" s="66"/>
      <c r="D80" s="66"/>
      <c r="E80" s="66"/>
      <c r="F80" s="66"/>
      <c r="G80" s="127" t="s">
        <v>78</v>
      </c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9"/>
      <c r="Z80" s="109" t="s">
        <v>87</v>
      </c>
      <c r="AA80" s="109"/>
      <c r="AB80" s="109"/>
      <c r="AC80" s="109"/>
      <c r="AD80" s="109"/>
      <c r="AE80" s="143"/>
      <c r="AF80" s="144"/>
      <c r="AG80" s="144"/>
      <c r="AH80" s="144"/>
      <c r="AI80" s="144"/>
      <c r="AJ80" s="144"/>
      <c r="AK80" s="144"/>
      <c r="AL80" s="144"/>
      <c r="AM80" s="144"/>
      <c r="AN80" s="145"/>
      <c r="AO80" s="90">
        <v>802</v>
      </c>
      <c r="AP80" s="90"/>
      <c r="AQ80" s="90"/>
      <c r="AR80" s="90"/>
      <c r="AS80" s="90"/>
      <c r="AT80" s="90"/>
      <c r="AU80" s="90"/>
      <c r="AV80" s="90"/>
      <c r="AW80" s="90">
        <v>0</v>
      </c>
      <c r="AX80" s="90"/>
      <c r="AY80" s="90"/>
      <c r="AZ80" s="90"/>
      <c r="BA80" s="90"/>
      <c r="BB80" s="90"/>
      <c r="BC80" s="90"/>
      <c r="BD80" s="90"/>
      <c r="BE80" s="90">
        <f t="shared" si="1"/>
        <v>802</v>
      </c>
      <c r="BF80" s="90"/>
      <c r="BG80" s="90"/>
      <c r="BH80" s="90"/>
      <c r="BI80" s="90"/>
      <c r="BJ80" s="90"/>
      <c r="BK80" s="90"/>
      <c r="BL80" s="90"/>
    </row>
    <row r="81" spans="1:70" ht="23.25" customHeight="1" x14ac:dyDescent="0.25">
      <c r="A81" s="66">
        <v>0</v>
      </c>
      <c r="B81" s="66"/>
      <c r="C81" s="66"/>
      <c r="D81" s="66"/>
      <c r="E81" s="66"/>
      <c r="F81" s="66"/>
      <c r="G81" s="127" t="s">
        <v>79</v>
      </c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9"/>
      <c r="Z81" s="109" t="s">
        <v>88</v>
      </c>
      <c r="AA81" s="109"/>
      <c r="AB81" s="109"/>
      <c r="AC81" s="109"/>
      <c r="AD81" s="109"/>
      <c r="AE81" s="146"/>
      <c r="AF81" s="147"/>
      <c r="AG81" s="147"/>
      <c r="AH81" s="147"/>
      <c r="AI81" s="147"/>
      <c r="AJ81" s="147"/>
      <c r="AK81" s="147"/>
      <c r="AL81" s="147"/>
      <c r="AM81" s="147"/>
      <c r="AN81" s="148"/>
      <c r="AO81" s="90">
        <f>66195+11000</f>
        <v>77195</v>
      </c>
      <c r="AP81" s="90"/>
      <c r="AQ81" s="90"/>
      <c r="AR81" s="90"/>
      <c r="AS81" s="90"/>
      <c r="AT81" s="90"/>
      <c r="AU81" s="90"/>
      <c r="AV81" s="90"/>
      <c r="AW81" s="90">
        <v>0</v>
      </c>
      <c r="AX81" s="90"/>
      <c r="AY81" s="90"/>
      <c r="AZ81" s="90"/>
      <c r="BA81" s="90"/>
      <c r="BB81" s="90"/>
      <c r="BC81" s="90"/>
      <c r="BD81" s="90"/>
      <c r="BE81" s="90">
        <f t="shared" si="1"/>
        <v>77195</v>
      </c>
      <c r="BF81" s="90"/>
      <c r="BG81" s="90"/>
      <c r="BH81" s="90"/>
      <c r="BI81" s="90"/>
      <c r="BJ81" s="90"/>
      <c r="BK81" s="90"/>
      <c r="BL81" s="90"/>
    </row>
    <row r="82" spans="1:70" s="4" customFormat="1" ht="12.75" customHeight="1" x14ac:dyDescent="0.25">
      <c r="A82" s="69">
        <v>0</v>
      </c>
      <c r="B82" s="69"/>
      <c r="C82" s="69"/>
      <c r="D82" s="69"/>
      <c r="E82" s="69"/>
      <c r="F82" s="69"/>
      <c r="G82" s="132" t="s">
        <v>89</v>
      </c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4"/>
      <c r="Z82" s="70"/>
      <c r="AA82" s="70"/>
      <c r="AB82" s="70"/>
      <c r="AC82" s="70"/>
      <c r="AD82" s="70"/>
      <c r="AE82" s="132"/>
      <c r="AF82" s="133"/>
      <c r="AG82" s="133"/>
      <c r="AH82" s="133"/>
      <c r="AI82" s="133"/>
      <c r="AJ82" s="133"/>
      <c r="AK82" s="133"/>
      <c r="AL82" s="133"/>
      <c r="AM82" s="133"/>
      <c r="AN82" s="134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46"/>
      <c r="BN82" s="41"/>
      <c r="BO82" s="41"/>
      <c r="BP82" s="41"/>
      <c r="BQ82" s="41"/>
      <c r="BR82" s="41"/>
    </row>
    <row r="83" spans="1:70" ht="25.5" customHeight="1" x14ac:dyDescent="0.25">
      <c r="A83" s="66">
        <v>0</v>
      </c>
      <c r="B83" s="66"/>
      <c r="C83" s="66"/>
      <c r="D83" s="66"/>
      <c r="E83" s="66"/>
      <c r="F83" s="66"/>
      <c r="G83" s="127" t="s">
        <v>90</v>
      </c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9"/>
      <c r="Z83" s="109" t="s">
        <v>70</v>
      </c>
      <c r="AA83" s="109"/>
      <c r="AB83" s="109"/>
      <c r="AC83" s="109"/>
      <c r="AD83" s="109"/>
      <c r="AE83" s="127" t="s">
        <v>91</v>
      </c>
      <c r="AF83" s="128"/>
      <c r="AG83" s="128"/>
      <c r="AH83" s="128"/>
      <c r="AI83" s="128"/>
      <c r="AJ83" s="128"/>
      <c r="AK83" s="128"/>
      <c r="AL83" s="128"/>
      <c r="AM83" s="128"/>
      <c r="AN83" s="129"/>
      <c r="AO83" s="90">
        <v>12</v>
      </c>
      <c r="AP83" s="90"/>
      <c r="AQ83" s="90"/>
      <c r="AR83" s="90"/>
      <c r="AS83" s="90"/>
      <c r="AT83" s="90"/>
      <c r="AU83" s="90"/>
      <c r="AV83" s="90"/>
      <c r="AW83" s="90">
        <v>0</v>
      </c>
      <c r="AX83" s="90"/>
      <c r="AY83" s="90"/>
      <c r="AZ83" s="90"/>
      <c r="BA83" s="90"/>
      <c r="BB83" s="90"/>
      <c r="BC83" s="90"/>
      <c r="BD83" s="90"/>
      <c r="BE83" s="90">
        <f>AO83+AW83</f>
        <v>12</v>
      </c>
      <c r="BF83" s="90"/>
      <c r="BG83" s="90"/>
      <c r="BH83" s="90"/>
      <c r="BI83" s="90"/>
      <c r="BJ83" s="90"/>
      <c r="BK83" s="90"/>
      <c r="BL83" s="90"/>
    </row>
    <row r="84" spans="1:70" ht="12.75" customHeight="1" x14ac:dyDescent="0.25">
      <c r="A84" s="66">
        <v>0</v>
      </c>
      <c r="B84" s="66"/>
      <c r="C84" s="66"/>
      <c r="D84" s="66"/>
      <c r="E84" s="66"/>
      <c r="F84" s="66"/>
      <c r="G84" s="127" t="s">
        <v>92</v>
      </c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9"/>
      <c r="Z84" s="109" t="s">
        <v>73</v>
      </c>
      <c r="AA84" s="109"/>
      <c r="AB84" s="109"/>
      <c r="AC84" s="109"/>
      <c r="AD84" s="109"/>
      <c r="AE84" s="127" t="s">
        <v>91</v>
      </c>
      <c r="AF84" s="128"/>
      <c r="AG84" s="128"/>
      <c r="AH84" s="128"/>
      <c r="AI84" s="128"/>
      <c r="AJ84" s="128"/>
      <c r="AK84" s="128"/>
      <c r="AL84" s="128"/>
      <c r="AM84" s="128"/>
      <c r="AN84" s="129"/>
      <c r="AO84" s="90">
        <f>AO67/AO66</f>
        <v>236558.25958702064</v>
      </c>
      <c r="AP84" s="90"/>
      <c r="AQ84" s="90"/>
      <c r="AR84" s="90"/>
      <c r="AS84" s="90"/>
      <c r="AT84" s="90"/>
      <c r="AU84" s="90"/>
      <c r="AV84" s="90"/>
      <c r="AW84" s="90">
        <f>AW67/AO66</f>
        <v>68.802359882005902</v>
      </c>
      <c r="AX84" s="90"/>
      <c r="AY84" s="90"/>
      <c r="AZ84" s="90"/>
      <c r="BA84" s="90"/>
      <c r="BB84" s="90"/>
      <c r="BC84" s="90"/>
      <c r="BD84" s="90"/>
      <c r="BE84" s="90">
        <f>AO84+AW84</f>
        <v>236627.06194690266</v>
      </c>
      <c r="BF84" s="90"/>
      <c r="BG84" s="90"/>
      <c r="BH84" s="90"/>
      <c r="BI84" s="90"/>
      <c r="BJ84" s="90"/>
      <c r="BK84" s="90"/>
      <c r="BL84" s="90"/>
    </row>
    <row r="85" spans="1:70" ht="12.75" customHeight="1" x14ac:dyDescent="0.25">
      <c r="A85" s="66"/>
      <c r="B85" s="66"/>
      <c r="C85" s="66"/>
      <c r="D85" s="66"/>
      <c r="E85" s="66"/>
      <c r="F85" s="66"/>
      <c r="G85" s="127" t="s">
        <v>120</v>
      </c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9"/>
      <c r="Z85" s="109"/>
      <c r="AA85" s="109"/>
      <c r="AB85" s="109"/>
      <c r="AC85" s="109"/>
      <c r="AD85" s="109"/>
      <c r="AE85" s="127"/>
      <c r="AF85" s="128"/>
      <c r="AG85" s="128"/>
      <c r="AH85" s="128"/>
      <c r="AI85" s="128"/>
      <c r="AJ85" s="128"/>
      <c r="AK85" s="128"/>
      <c r="AL85" s="128"/>
      <c r="AM85" s="128"/>
      <c r="AN85" s="129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</row>
    <row r="86" spans="1:70" ht="12.75" customHeight="1" x14ac:dyDescent="0.25">
      <c r="A86" s="66">
        <v>0</v>
      </c>
      <c r="B86" s="66"/>
      <c r="C86" s="66"/>
      <c r="D86" s="66"/>
      <c r="E86" s="66"/>
      <c r="F86" s="66"/>
      <c r="G86" s="127" t="s">
        <v>85</v>
      </c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9"/>
      <c r="Z86" s="109" t="s">
        <v>93</v>
      </c>
      <c r="AA86" s="109"/>
      <c r="AB86" s="109"/>
      <c r="AC86" s="109"/>
      <c r="AD86" s="109"/>
      <c r="AE86" s="127" t="s">
        <v>91</v>
      </c>
      <c r="AF86" s="128"/>
      <c r="AG86" s="128"/>
      <c r="AH86" s="128"/>
      <c r="AI86" s="128"/>
      <c r="AJ86" s="128"/>
      <c r="AK86" s="128"/>
      <c r="AL86" s="128"/>
      <c r="AM86" s="128"/>
      <c r="AN86" s="129"/>
      <c r="AO86" s="139">
        <f>AO79/AO68</f>
        <v>6.5813953488372087E-2</v>
      </c>
      <c r="AP86" s="139"/>
      <c r="AQ86" s="139"/>
      <c r="AR86" s="139"/>
      <c r="AS86" s="139"/>
      <c r="AT86" s="139"/>
      <c r="AU86" s="139"/>
      <c r="AV86" s="139"/>
      <c r="AW86" s="90">
        <v>0</v>
      </c>
      <c r="AX86" s="90"/>
      <c r="AY86" s="90"/>
      <c r="AZ86" s="90"/>
      <c r="BA86" s="90"/>
      <c r="BB86" s="90"/>
      <c r="BC86" s="90"/>
      <c r="BD86" s="90"/>
      <c r="BE86" s="139">
        <f>AO86+AW86</f>
        <v>6.5813953488372087E-2</v>
      </c>
      <c r="BF86" s="139"/>
      <c r="BG86" s="139"/>
      <c r="BH86" s="139"/>
      <c r="BI86" s="139"/>
      <c r="BJ86" s="139"/>
      <c r="BK86" s="139"/>
      <c r="BL86" s="139"/>
    </row>
    <row r="87" spans="1:70" ht="12.75" customHeight="1" x14ac:dyDescent="0.25">
      <c r="A87" s="66">
        <v>0</v>
      </c>
      <c r="B87" s="66"/>
      <c r="C87" s="66"/>
      <c r="D87" s="66"/>
      <c r="E87" s="66"/>
      <c r="F87" s="66"/>
      <c r="G87" s="127" t="s">
        <v>78</v>
      </c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9"/>
      <c r="Z87" s="109" t="s">
        <v>87</v>
      </c>
      <c r="AA87" s="109"/>
      <c r="AB87" s="109"/>
      <c r="AC87" s="109"/>
      <c r="AD87" s="109"/>
      <c r="AE87" s="127" t="s">
        <v>91</v>
      </c>
      <c r="AF87" s="128"/>
      <c r="AG87" s="128"/>
      <c r="AH87" s="128"/>
      <c r="AI87" s="128"/>
      <c r="AJ87" s="128"/>
      <c r="AK87" s="128"/>
      <c r="AL87" s="128"/>
      <c r="AM87" s="128"/>
      <c r="AN87" s="129"/>
      <c r="AO87" s="139">
        <f>AO80/AO68</f>
        <v>0.26644518272425249</v>
      </c>
      <c r="AP87" s="139"/>
      <c r="AQ87" s="139"/>
      <c r="AR87" s="139"/>
      <c r="AS87" s="139"/>
      <c r="AT87" s="139"/>
      <c r="AU87" s="139"/>
      <c r="AV87" s="139"/>
      <c r="AW87" s="90">
        <v>0</v>
      </c>
      <c r="AX87" s="90"/>
      <c r="AY87" s="90"/>
      <c r="AZ87" s="90"/>
      <c r="BA87" s="90"/>
      <c r="BB87" s="90"/>
      <c r="BC87" s="90"/>
      <c r="BD87" s="90"/>
      <c r="BE87" s="139">
        <f>AO87+AW87</f>
        <v>0.26644518272425249</v>
      </c>
      <c r="BF87" s="139"/>
      <c r="BG87" s="139"/>
      <c r="BH87" s="139"/>
      <c r="BI87" s="139"/>
      <c r="BJ87" s="139"/>
      <c r="BK87" s="139"/>
      <c r="BL87" s="139"/>
    </row>
    <row r="88" spans="1:70" ht="12.75" customHeight="1" x14ac:dyDescent="0.25">
      <c r="A88" s="66">
        <v>0</v>
      </c>
      <c r="B88" s="66"/>
      <c r="C88" s="66"/>
      <c r="D88" s="66"/>
      <c r="E88" s="66"/>
      <c r="F88" s="66"/>
      <c r="G88" s="127" t="s">
        <v>79</v>
      </c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9"/>
      <c r="Z88" s="109" t="s">
        <v>88</v>
      </c>
      <c r="AA88" s="109"/>
      <c r="AB88" s="109"/>
      <c r="AC88" s="109"/>
      <c r="AD88" s="109"/>
      <c r="AE88" s="127" t="s">
        <v>91</v>
      </c>
      <c r="AF88" s="128"/>
      <c r="AG88" s="128"/>
      <c r="AH88" s="128"/>
      <c r="AI88" s="128"/>
      <c r="AJ88" s="128"/>
      <c r="AK88" s="128"/>
      <c r="AL88" s="128"/>
      <c r="AM88" s="128"/>
      <c r="AN88" s="129"/>
      <c r="AO88" s="90">
        <f>AO81/AO68</f>
        <v>25.646179401993354</v>
      </c>
      <c r="AP88" s="90"/>
      <c r="AQ88" s="90"/>
      <c r="AR88" s="90"/>
      <c r="AS88" s="90"/>
      <c r="AT88" s="90"/>
      <c r="AU88" s="90"/>
      <c r="AV88" s="90"/>
      <c r="AW88" s="90">
        <v>0</v>
      </c>
      <c r="AX88" s="90"/>
      <c r="AY88" s="90"/>
      <c r="AZ88" s="90"/>
      <c r="BA88" s="90"/>
      <c r="BB88" s="90"/>
      <c r="BC88" s="90"/>
      <c r="BD88" s="90"/>
      <c r="BE88" s="90">
        <f>AO88+AW88</f>
        <v>25.646179401993354</v>
      </c>
      <c r="BF88" s="90"/>
      <c r="BG88" s="90"/>
      <c r="BH88" s="90"/>
      <c r="BI88" s="90"/>
      <c r="BJ88" s="90"/>
      <c r="BK88" s="90"/>
      <c r="BL88" s="90"/>
    </row>
    <row r="89" spans="1:70" s="4" customFormat="1" ht="12.75" customHeight="1" x14ac:dyDescent="0.25">
      <c r="A89" s="69">
        <v>0</v>
      </c>
      <c r="B89" s="69"/>
      <c r="C89" s="69"/>
      <c r="D89" s="69"/>
      <c r="E89" s="69"/>
      <c r="F89" s="69"/>
      <c r="G89" s="132" t="s">
        <v>94</v>
      </c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4"/>
      <c r="Z89" s="70"/>
      <c r="AA89" s="70"/>
      <c r="AB89" s="70"/>
      <c r="AC89" s="70"/>
      <c r="AD89" s="70"/>
      <c r="AE89" s="132"/>
      <c r="AF89" s="133"/>
      <c r="AG89" s="133"/>
      <c r="AH89" s="133"/>
      <c r="AI89" s="133"/>
      <c r="AJ89" s="133"/>
      <c r="AK89" s="133"/>
      <c r="AL89" s="133"/>
      <c r="AM89" s="133"/>
      <c r="AN89" s="134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46"/>
      <c r="BN89" s="41"/>
      <c r="BO89" s="41"/>
      <c r="BP89" s="41"/>
      <c r="BQ89" s="41"/>
      <c r="BR89" s="41"/>
    </row>
    <row r="90" spans="1:70" ht="25.5" customHeight="1" x14ac:dyDescent="0.25">
      <c r="A90" s="66">
        <v>0</v>
      </c>
      <c r="B90" s="66"/>
      <c r="C90" s="66"/>
      <c r="D90" s="66"/>
      <c r="E90" s="66"/>
      <c r="F90" s="66"/>
      <c r="G90" s="127" t="s">
        <v>95</v>
      </c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9"/>
      <c r="Z90" s="109" t="s">
        <v>96</v>
      </c>
      <c r="AA90" s="109"/>
      <c r="AB90" s="109"/>
      <c r="AC90" s="109"/>
      <c r="AD90" s="109"/>
      <c r="AE90" s="127" t="s">
        <v>97</v>
      </c>
      <c r="AF90" s="128"/>
      <c r="AG90" s="128"/>
      <c r="AH90" s="128"/>
      <c r="AI90" s="128"/>
      <c r="AJ90" s="128"/>
      <c r="AK90" s="128"/>
      <c r="AL90" s="128"/>
      <c r="AM90" s="128"/>
      <c r="AN90" s="129"/>
      <c r="AO90" s="90">
        <v>100</v>
      </c>
      <c r="AP90" s="90"/>
      <c r="AQ90" s="90"/>
      <c r="AR90" s="90"/>
      <c r="AS90" s="90"/>
      <c r="AT90" s="90"/>
      <c r="AU90" s="90"/>
      <c r="AV90" s="90"/>
      <c r="AW90" s="90">
        <v>0</v>
      </c>
      <c r="AX90" s="90"/>
      <c r="AY90" s="90"/>
      <c r="AZ90" s="90"/>
      <c r="BA90" s="90"/>
      <c r="BB90" s="90"/>
      <c r="BC90" s="90"/>
      <c r="BD90" s="90"/>
      <c r="BE90" s="90">
        <f>AO90+AW90</f>
        <v>100</v>
      </c>
      <c r="BF90" s="90"/>
      <c r="BG90" s="90"/>
      <c r="BH90" s="90"/>
      <c r="BI90" s="90"/>
      <c r="BJ90" s="90"/>
      <c r="BK90" s="90"/>
      <c r="BL90" s="90"/>
    </row>
    <row r="91" spans="1:70" x14ac:dyDescent="0.25"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</row>
    <row r="93" spans="1:70" ht="16.5" customHeight="1" x14ac:dyDescent="0.25">
      <c r="A93" s="58" t="s">
        <v>102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5"/>
      <c r="AO93" s="61" t="s">
        <v>114</v>
      </c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</row>
    <row r="94" spans="1:70" x14ac:dyDescent="0.25">
      <c r="W94" s="53" t="s">
        <v>5</v>
      </c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O94" s="53" t="s">
        <v>52</v>
      </c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</row>
    <row r="95" spans="1:70" ht="15.75" customHeight="1" x14ac:dyDescent="0.25">
      <c r="A95" s="68" t="s">
        <v>3</v>
      </c>
      <c r="B95" s="68"/>
      <c r="C95" s="68"/>
      <c r="D95" s="68"/>
      <c r="E95" s="68"/>
      <c r="F95" s="68"/>
    </row>
    <row r="96" spans="1:70" ht="13.15" customHeight="1" x14ac:dyDescent="0.25">
      <c r="A96" s="54" t="s">
        <v>101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</row>
    <row r="97" spans="1:59" x14ac:dyDescent="0.25">
      <c r="A97" s="56" t="s">
        <v>47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</row>
    <row r="98" spans="1:59" ht="10.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</row>
    <row r="99" spans="1:59" ht="15.75" customHeight="1" x14ac:dyDescent="0.25">
      <c r="A99" s="58" t="s">
        <v>103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5"/>
      <c r="AO99" s="61" t="s">
        <v>104</v>
      </c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</row>
    <row r="100" spans="1:59" x14ac:dyDescent="0.25">
      <c r="W100" s="53" t="s">
        <v>5</v>
      </c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O100" s="53" t="s">
        <v>52</v>
      </c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</row>
    <row r="101" spans="1:59" x14ac:dyDescent="0.25">
      <c r="A101" s="57"/>
      <c r="B101" s="57"/>
      <c r="C101" s="57"/>
      <c r="D101" s="57"/>
      <c r="E101" s="57"/>
      <c r="F101" s="57"/>
      <c r="G101" s="57"/>
      <c r="H101" s="57"/>
    </row>
    <row r="102" spans="1:59" x14ac:dyDescent="0.25">
      <c r="A102" s="53" t="s">
        <v>45</v>
      </c>
      <c r="B102" s="53"/>
      <c r="C102" s="53"/>
      <c r="D102" s="53"/>
      <c r="E102" s="53"/>
      <c r="F102" s="53"/>
      <c r="G102" s="53"/>
      <c r="H102" s="53"/>
      <c r="I102" s="51"/>
      <c r="J102" s="51"/>
      <c r="K102" s="51"/>
      <c r="L102" s="51"/>
      <c r="M102" s="51"/>
      <c r="N102" s="51"/>
      <c r="O102" s="51"/>
      <c r="P102" s="51"/>
      <c r="Q102" s="51"/>
    </row>
    <row r="103" spans="1:59" x14ac:dyDescent="0.25">
      <c r="A103" s="20" t="s">
        <v>46</v>
      </c>
    </row>
  </sheetData>
  <mergeCells count="333">
    <mergeCell ref="W100:AM100"/>
    <mergeCell ref="AO100:BG100"/>
    <mergeCell ref="A101:H101"/>
    <mergeCell ref="A102:H102"/>
    <mergeCell ref="A95:F95"/>
    <mergeCell ref="A96:AS96"/>
    <mergeCell ref="A97:AS97"/>
    <mergeCell ref="A99:V99"/>
    <mergeCell ref="W99:AM99"/>
    <mergeCell ref="AO99:BG99"/>
    <mergeCell ref="BE90:BL90"/>
    <mergeCell ref="A93:V93"/>
    <mergeCell ref="W93:AM93"/>
    <mergeCell ref="AO93:BG93"/>
    <mergeCell ref="W94:AM94"/>
    <mergeCell ref="AO94:BG94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AW81:BD81"/>
    <mergeCell ref="BE81:BL81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78:BL78"/>
    <mergeCell ref="A79:F79"/>
    <mergeCell ref="G79:Y79"/>
    <mergeCell ref="Z79:AD79"/>
    <mergeCell ref="AE79:AN81"/>
    <mergeCell ref="AO79:AV79"/>
    <mergeCell ref="AW79:BD79"/>
    <mergeCell ref="BE79:BL79"/>
    <mergeCell ref="A80:F80"/>
    <mergeCell ref="G80:Y80"/>
    <mergeCell ref="A78:F78"/>
    <mergeCell ref="G78:Y78"/>
    <mergeCell ref="Z78:AD78"/>
    <mergeCell ref="AE78:AN78"/>
    <mergeCell ref="AO78:AV78"/>
    <mergeCell ref="AW78:BD78"/>
    <mergeCell ref="Z80:AD80"/>
    <mergeCell ref="AO80:AV80"/>
    <mergeCell ref="AW80:BD80"/>
    <mergeCell ref="BE80:BL80"/>
    <mergeCell ref="A81:F81"/>
    <mergeCell ref="G81:Y81"/>
    <mergeCell ref="Z81:AD81"/>
    <mergeCell ref="AO81:AV81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1:C51"/>
    <mergeCell ref="D51:AB51"/>
    <mergeCell ref="AC51:AJ51"/>
    <mergeCell ref="AK51:AR51"/>
    <mergeCell ref="AS51:AZ51"/>
    <mergeCell ref="A53:BL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50" priority="49" stopIfTrue="1" operator="equal">
      <formula>$G64</formula>
    </cfRule>
  </conditionalFormatting>
  <conditionalFormatting sqref="D49">
    <cfRule type="cellIs" dxfId="49" priority="50" stopIfTrue="1" operator="equal">
      <formula>$D48</formula>
    </cfRule>
  </conditionalFormatting>
  <conditionalFormatting sqref="A65:F65">
    <cfRule type="cellIs" dxfId="48" priority="51" stopIfTrue="1" operator="equal">
      <formula>0</formula>
    </cfRule>
  </conditionalFormatting>
  <conditionalFormatting sqref="D50">
    <cfRule type="cellIs" dxfId="47" priority="48" stopIfTrue="1" operator="equal">
      <formula>$D49</formula>
    </cfRule>
  </conditionalFormatting>
  <conditionalFormatting sqref="D51">
    <cfRule type="cellIs" dxfId="46" priority="47" stopIfTrue="1" operator="equal">
      <formula>$D50</formula>
    </cfRule>
  </conditionalFormatting>
  <conditionalFormatting sqref="G66">
    <cfRule type="cellIs" dxfId="45" priority="45" stopIfTrue="1" operator="equal">
      <formula>$G65</formula>
    </cfRule>
  </conditionalFormatting>
  <conditionalFormatting sqref="A66:F66">
    <cfRule type="cellIs" dxfId="44" priority="46" stopIfTrue="1" operator="equal">
      <formula>0</formula>
    </cfRule>
  </conditionalFormatting>
  <conditionalFormatting sqref="G67">
    <cfRule type="cellIs" dxfId="43" priority="43" stopIfTrue="1" operator="equal">
      <formula>$G66</formula>
    </cfRule>
  </conditionalFormatting>
  <conditionalFormatting sqref="A67:F67">
    <cfRule type="cellIs" dxfId="42" priority="44" stopIfTrue="1" operator="equal">
      <formula>0</formula>
    </cfRule>
  </conditionalFormatting>
  <conditionalFormatting sqref="G68">
    <cfRule type="cellIs" dxfId="41" priority="41" stopIfTrue="1" operator="equal">
      <formula>$G67</formula>
    </cfRule>
  </conditionalFormatting>
  <conditionalFormatting sqref="A68:F68">
    <cfRule type="cellIs" dxfId="40" priority="42" stopIfTrue="1" operator="equal">
      <formula>0</formula>
    </cfRule>
  </conditionalFormatting>
  <conditionalFormatting sqref="G69">
    <cfRule type="cellIs" dxfId="39" priority="39" stopIfTrue="1" operator="equal">
      <formula>$G68</formula>
    </cfRule>
  </conditionalFormatting>
  <conditionalFormatting sqref="A69:F69">
    <cfRule type="cellIs" dxfId="38" priority="40" stopIfTrue="1" operator="equal">
      <formula>0</formula>
    </cfRule>
  </conditionalFormatting>
  <conditionalFormatting sqref="G70">
    <cfRule type="cellIs" dxfId="37" priority="37" stopIfTrue="1" operator="equal">
      <formula>$G69</formula>
    </cfRule>
  </conditionalFormatting>
  <conditionalFormatting sqref="A70:F70">
    <cfRule type="cellIs" dxfId="36" priority="38" stopIfTrue="1" operator="equal">
      <formula>0</formula>
    </cfRule>
  </conditionalFormatting>
  <conditionalFormatting sqref="G71">
    <cfRule type="cellIs" dxfId="35" priority="35" stopIfTrue="1" operator="equal">
      <formula>$G70</formula>
    </cfRule>
  </conditionalFormatting>
  <conditionalFormatting sqref="A71:F71">
    <cfRule type="cellIs" dxfId="34" priority="36" stopIfTrue="1" operator="equal">
      <formula>0</formula>
    </cfRule>
  </conditionalFormatting>
  <conditionalFormatting sqref="G72">
    <cfRule type="cellIs" dxfId="33" priority="33" stopIfTrue="1" operator="equal">
      <formula>$G71</formula>
    </cfRule>
  </conditionalFormatting>
  <conditionalFormatting sqref="A72:F72">
    <cfRule type="cellIs" dxfId="32" priority="34" stopIfTrue="1" operator="equal">
      <formula>0</formula>
    </cfRule>
  </conditionalFormatting>
  <conditionalFormatting sqref="G73">
    <cfRule type="cellIs" dxfId="31" priority="31" stopIfTrue="1" operator="equal">
      <formula>$G72</formula>
    </cfRule>
  </conditionalFormatting>
  <conditionalFormatting sqref="A73:F73">
    <cfRule type="cellIs" dxfId="30" priority="32" stopIfTrue="1" operator="equal">
      <formula>0</formula>
    </cfRule>
  </conditionalFormatting>
  <conditionalFormatting sqref="G74">
    <cfRule type="cellIs" dxfId="29" priority="29" stopIfTrue="1" operator="equal">
      <formula>$G73</formula>
    </cfRule>
  </conditionalFormatting>
  <conditionalFormatting sqref="A74:F74">
    <cfRule type="cellIs" dxfId="28" priority="30" stopIfTrue="1" operator="equal">
      <formula>0</formula>
    </cfRule>
  </conditionalFormatting>
  <conditionalFormatting sqref="G75">
    <cfRule type="cellIs" dxfId="27" priority="27" stopIfTrue="1" operator="equal">
      <formula>$G74</formula>
    </cfRule>
  </conditionalFormatting>
  <conditionalFormatting sqref="A75:F75">
    <cfRule type="cellIs" dxfId="26" priority="28" stopIfTrue="1" operator="equal">
      <formula>0</formula>
    </cfRule>
  </conditionalFormatting>
  <conditionalFormatting sqref="G76">
    <cfRule type="cellIs" dxfId="25" priority="25" stopIfTrue="1" operator="equal">
      <formula>$G75</formula>
    </cfRule>
  </conditionalFormatting>
  <conditionalFormatting sqref="A76:F76">
    <cfRule type="cellIs" dxfId="24" priority="26" stopIfTrue="1" operator="equal">
      <formula>0</formula>
    </cfRule>
  </conditionalFormatting>
  <conditionalFormatting sqref="G77:G78">
    <cfRule type="cellIs" dxfId="23" priority="23" stopIfTrue="1" operator="equal">
      <formula>$G76</formula>
    </cfRule>
  </conditionalFormatting>
  <conditionalFormatting sqref="A77:F78">
    <cfRule type="cellIs" dxfId="22" priority="24" stopIfTrue="1" operator="equal">
      <formula>0</formula>
    </cfRule>
  </conditionalFormatting>
  <conditionalFormatting sqref="G79">
    <cfRule type="cellIs" dxfId="21" priority="21" stopIfTrue="1" operator="equal">
      <formula>$G77</formula>
    </cfRule>
  </conditionalFormatting>
  <conditionalFormatting sqref="A79:F79">
    <cfRule type="cellIs" dxfId="20" priority="22" stopIfTrue="1" operator="equal">
      <formula>0</formula>
    </cfRule>
  </conditionalFormatting>
  <conditionalFormatting sqref="G80">
    <cfRule type="cellIs" dxfId="19" priority="19" stopIfTrue="1" operator="equal">
      <formula>$G79</formula>
    </cfRule>
  </conditionalFormatting>
  <conditionalFormatting sqref="A80:F80">
    <cfRule type="cellIs" dxfId="18" priority="20" stopIfTrue="1" operator="equal">
      <formula>0</formula>
    </cfRule>
  </conditionalFormatting>
  <conditionalFormatting sqref="G81">
    <cfRule type="cellIs" dxfId="17" priority="17" stopIfTrue="1" operator="equal">
      <formula>$G80</formula>
    </cfRule>
  </conditionalFormatting>
  <conditionalFormatting sqref="A81:F81">
    <cfRule type="cellIs" dxfId="16" priority="18" stopIfTrue="1" operator="equal">
      <formula>0</formula>
    </cfRule>
  </conditionalFormatting>
  <conditionalFormatting sqref="G82">
    <cfRule type="cellIs" dxfId="15" priority="15" stopIfTrue="1" operator="equal">
      <formula>$G81</formula>
    </cfRule>
  </conditionalFormatting>
  <conditionalFormatting sqref="A82:F82">
    <cfRule type="cellIs" dxfId="14" priority="16" stopIfTrue="1" operator="equal">
      <formula>0</formula>
    </cfRule>
  </conditionalFormatting>
  <conditionalFormatting sqref="G83">
    <cfRule type="cellIs" dxfId="13" priority="13" stopIfTrue="1" operator="equal">
      <formula>$G82</formula>
    </cfRule>
  </conditionalFormatting>
  <conditionalFormatting sqref="A83:F83">
    <cfRule type="cellIs" dxfId="12" priority="14" stopIfTrue="1" operator="equal">
      <formula>0</formula>
    </cfRule>
  </conditionalFormatting>
  <conditionalFormatting sqref="G84:G85">
    <cfRule type="cellIs" dxfId="11" priority="11" stopIfTrue="1" operator="equal">
      <formula>$G83</formula>
    </cfRule>
  </conditionalFormatting>
  <conditionalFormatting sqref="A84:F85">
    <cfRule type="cellIs" dxfId="10" priority="12" stopIfTrue="1" operator="equal">
      <formula>0</formula>
    </cfRule>
  </conditionalFormatting>
  <conditionalFormatting sqref="G86">
    <cfRule type="cellIs" dxfId="9" priority="9" stopIfTrue="1" operator="equal">
      <formula>$G84</formula>
    </cfRule>
  </conditionalFormatting>
  <conditionalFormatting sqref="A86:F86">
    <cfRule type="cellIs" dxfId="8" priority="10" stopIfTrue="1" operator="equal">
      <formula>0</formula>
    </cfRule>
  </conditionalFormatting>
  <conditionalFormatting sqref="G87">
    <cfRule type="cellIs" dxfId="7" priority="7" stopIfTrue="1" operator="equal">
      <formula>$G86</formula>
    </cfRule>
  </conditionalFormatting>
  <conditionalFormatting sqref="A87:F87">
    <cfRule type="cellIs" dxfId="6" priority="8" stopIfTrue="1" operator="equal">
      <formula>0</formula>
    </cfRule>
  </conditionalFormatting>
  <conditionalFormatting sqref="G88">
    <cfRule type="cellIs" dxfId="5" priority="5" stopIfTrue="1" operator="equal">
      <formula>$G87</formula>
    </cfRule>
  </conditionalFormatting>
  <conditionalFormatting sqref="A88:F88">
    <cfRule type="cellIs" dxfId="4" priority="6" stopIfTrue="1" operator="equal">
      <formula>0</formula>
    </cfRule>
  </conditionalFormatting>
  <conditionalFormatting sqref="G89">
    <cfRule type="cellIs" dxfId="3" priority="3" stopIfTrue="1" operator="equal">
      <formula>$G88</formula>
    </cfRule>
  </conditionalFormatting>
  <conditionalFormatting sqref="A89:F89">
    <cfRule type="cellIs" dxfId="2" priority="4" stopIfTrue="1" operator="equal">
      <formula>0</formula>
    </cfRule>
  </conditionalFormatting>
  <conditionalFormatting sqref="G90">
    <cfRule type="cellIs" dxfId="1" priority="1" stopIfTrue="1" operator="equal">
      <formula>$G89</formula>
    </cfRule>
  </conditionalFormatting>
  <conditionalFormatting sqref="A90:F90">
    <cfRule type="cellIs" dxfId="0" priority="2" stopIfTrue="1" operator="equal">
      <formula>0</formula>
    </cfRule>
  </conditionalFormatting>
  <pageMargins left="1.1811023622047245" right="0.39370078740157483" top="0.78740157480314965" bottom="0.78740157480314965" header="0" footer="0"/>
  <pageSetup paperSize="9" scale="69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зм 5.11.21</vt:lpstr>
      <vt:lpstr>'зм 5.11.21'!Область_печати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</cp:lastModifiedBy>
  <cp:lastPrinted>2021-11-17T07:48:30Z</cp:lastPrinted>
  <dcterms:created xsi:type="dcterms:W3CDTF">2016-08-15T09:54:21Z</dcterms:created>
  <dcterms:modified xsi:type="dcterms:W3CDTF">2021-11-17T10:50:43Z</dcterms:modified>
</cp:coreProperties>
</file>