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ля розміщення\рішення сесії 24.12.2019\"/>
    </mc:Choice>
  </mc:AlternateContent>
  <bookViews>
    <workbookView xWindow="0" yWindow="0" windowWidth="28800" windowHeight="12330"/>
  </bookViews>
  <sheets>
    <sheet name="Лист2 (2)" sheetId="3" r:id="rId1"/>
  </sheets>
  <definedNames>
    <definedName name="_xlnm.Print_Area" localSheetId="0">'Лист2 (2)'!$A$1:$K$49</definedName>
  </definedNames>
  <calcPr calcId="162913"/>
</workbook>
</file>

<file path=xl/calcChain.xml><?xml version="1.0" encoding="utf-8"?>
<calcChain xmlns="http://schemas.openxmlformats.org/spreadsheetml/2006/main">
  <c r="I48" i="3" l="1"/>
  <c r="I31" i="3"/>
  <c r="I28" i="3"/>
  <c r="I25" i="3"/>
  <c r="I43" i="3" l="1"/>
  <c r="J48" i="3" l="1"/>
  <c r="G49" i="3" l="1"/>
  <c r="I41" i="3"/>
  <c r="I16" i="3" l="1"/>
  <c r="J43" i="3" l="1"/>
  <c r="I22" i="3"/>
  <c r="I45" i="3" l="1"/>
  <c r="J46" i="3" l="1"/>
  <c r="J45" i="3"/>
  <c r="H41" i="3"/>
  <c r="J41" i="3" s="1"/>
  <c r="H39" i="3"/>
  <c r="J39" i="3" s="1"/>
  <c r="I36" i="3"/>
  <c r="J36" i="3" s="1"/>
  <c r="J35" i="3"/>
  <c r="J33" i="3"/>
  <c r="I32" i="3"/>
  <c r="J31" i="3"/>
  <c r="J30" i="3"/>
  <c r="J29" i="3"/>
  <c r="H28" i="3"/>
  <c r="J25" i="3"/>
  <c r="J24" i="3"/>
  <c r="J23" i="3"/>
  <c r="J22" i="3"/>
  <c r="J16" i="3"/>
  <c r="I49" i="3" l="1"/>
  <c r="J32" i="3"/>
  <c r="J28" i="3"/>
  <c r="H49" i="3"/>
  <c r="J10" i="3"/>
  <c r="J49" i="3" l="1"/>
</calcChain>
</file>

<file path=xl/sharedStrings.xml><?xml version="1.0" encoding="utf-8"?>
<sst xmlns="http://schemas.openxmlformats.org/spreadsheetml/2006/main" count="156" uniqueCount="92">
  <si>
    <t>Назва напряму діяльності (пріоритетні завдання)</t>
  </si>
  <si>
    <t>Перелік заходів програми</t>
  </si>
  <si>
    <t>Строки виконання заходу</t>
  </si>
  <si>
    <t>Виконавці</t>
  </si>
  <si>
    <t>Джерела фінансування</t>
  </si>
  <si>
    <t>Орієнтовні обсяги видатків, грн.</t>
  </si>
  <si>
    <t>Очікувані результати</t>
  </si>
  <si>
    <t>За роками:</t>
  </si>
  <si>
    <t>Всього</t>
  </si>
  <si>
    <t>2017 р.</t>
  </si>
  <si>
    <t>2018 р.</t>
  </si>
  <si>
    <t>2019 р.</t>
  </si>
  <si>
    <t>Утримання об'єктів благоустрою</t>
  </si>
  <si>
    <t>Утримання підземних переходів</t>
  </si>
  <si>
    <t>2017-2019 роки</t>
  </si>
  <si>
    <t>Відділ з питань благоустрою та житлової політики виконкому районної у місті ради, підприємства, організації, установи</t>
  </si>
  <si>
    <t>Районний у місті бюджет, інші джерела</t>
  </si>
  <si>
    <t>Утримання дитячих майданчиків</t>
  </si>
  <si>
    <t>Утримання місць відпочинку біля води / громадських пляжів</t>
  </si>
  <si>
    <t>Утримання громадських вбиралень</t>
  </si>
  <si>
    <t>Утримання зупиночних павільйонів</t>
  </si>
  <si>
    <t>Поточний ремонт об’єктів благоустрою</t>
  </si>
  <si>
    <t>Поточний ремонт дитячих  та спортивних майданчиків</t>
  </si>
  <si>
    <t>Поточний ремонт пам’ятників</t>
  </si>
  <si>
    <t>Поточний ремонт громадських вбиралень</t>
  </si>
  <si>
    <t>Поточний ремонт зупиночних павільйонів</t>
  </si>
  <si>
    <t>Поточний ремонт підземних переходів</t>
  </si>
  <si>
    <t>Поточний ремонт зони відпочинку біля води/пляжу</t>
  </si>
  <si>
    <t>Лабораторні дослідження</t>
  </si>
  <si>
    <t>Дослідження води, піску, ґрунту</t>
  </si>
  <si>
    <t xml:space="preserve">Придбання, встановлення та улаштування елементів дитячих майданчиків </t>
  </si>
  <si>
    <t>Придбання, встановлення та улаштування елементів дитячих майданчиків (огородження, покриття, інше)</t>
  </si>
  <si>
    <t>Улаштування тактильної плитки</t>
  </si>
  <si>
    <t xml:space="preserve">Придбання та улаштування тактильної плитки </t>
  </si>
  <si>
    <t>Технічне обслуговування та поточний ремонт фонтанів</t>
  </si>
  <si>
    <t>Енерго-забезпечення об’єктів благоустрою</t>
  </si>
  <si>
    <t>Газопостачання «вічного вогню»</t>
  </si>
  <si>
    <t>Електропостачання</t>
  </si>
  <si>
    <t>Водопостачання</t>
  </si>
  <si>
    <t>Технічні засоби  регулювання дорожнього руху</t>
  </si>
  <si>
    <t>Технічні засоби регулювання дорожнього руху</t>
  </si>
  <si>
    <t>Забезпечення обліку холодної води</t>
  </si>
  <si>
    <t>Придбання та встановлення приладів обліку холодної води</t>
  </si>
  <si>
    <t>Районний у місті бюджет, спеціальний фонд за рахунок коштів бюджету розвитку, інші джерела</t>
  </si>
  <si>
    <t>Замовлення технічної документації на об’єкти благоустрою</t>
  </si>
  <si>
    <t>Експертна оцінка</t>
  </si>
  <si>
    <t>Експертна оцінка об’єктів благоустрою</t>
  </si>
  <si>
    <t>Придбання та встановлення обладнання дитячого майданчика</t>
  </si>
  <si>
    <t>Придбання та встановлення зупиночних павільйонів</t>
  </si>
  <si>
    <t>Придбання та встановлення елементів спортивного майданчика</t>
  </si>
  <si>
    <t>(у т.ч. 2 000 000,00 за рахунок субвенції з державного бюджету)</t>
  </si>
  <si>
    <t>Демонтажні роботи</t>
  </si>
  <si>
    <t>Демонтаж об’єктів та елементів благоустрою</t>
  </si>
  <si>
    <t>Огляд-конкурс з благоустрою району</t>
  </si>
  <si>
    <t>Огляд-конкурс з благоустрою об’єктів району</t>
  </si>
  <si>
    <t>Всього:</t>
  </si>
  <si>
    <t>Додаток підготовлено відділом з питань благоустрою та житлової політики:</t>
  </si>
  <si>
    <t xml:space="preserve">Начальник відділу </t>
  </si>
  <si>
    <t xml:space="preserve"> </t>
  </si>
  <si>
    <t xml:space="preserve"> В.Віцалару</t>
  </si>
  <si>
    <t>Погоджено:</t>
  </si>
  <si>
    <t>Заступник голови районної</t>
  </si>
  <si>
    <t>у місті ради</t>
  </si>
  <si>
    <t xml:space="preserve">  </t>
  </si>
  <si>
    <t xml:space="preserve">           С.Логвінов</t>
  </si>
  <si>
    <t>у місті ради по виконавчій роботі</t>
  </si>
  <si>
    <t>Начальник фінансового відділу</t>
  </si>
  <si>
    <t xml:space="preserve">      </t>
  </si>
  <si>
    <t xml:space="preserve"> Т.Нікітенко</t>
  </si>
  <si>
    <t>Завідувач юридичного відділу</t>
  </si>
  <si>
    <t>Я.Кобзар</t>
  </si>
  <si>
    <t xml:space="preserve">     А.Кириленко</t>
  </si>
  <si>
    <t>Замовлення технічної документації</t>
  </si>
  <si>
    <t xml:space="preserve">досягнення позитивних зрушень у сфері благоустрою населених пунктів, екологічної та техногенної безпеки їх територій;                       - поліпшення стану благоустрою району, санітарного та епідемічного благополуччя населення, створення сприятливого для життєдіяльності людини довкілля;                   - поширення передового досвіду у сфері благоустрою населених пунктів;                    - формування сприятливого архітектурно-просторового середовища;               - поліпшення якості створюваних елементів благоустрою;                       - удосконалення сфери благоустрою на території району  </t>
  </si>
  <si>
    <t xml:space="preserve">Перелік  завдань і заходів Програми </t>
  </si>
  <si>
    <t xml:space="preserve"> (у т.ч. 34 400,00 за рахунок коштів бюджету розвитку)</t>
  </si>
  <si>
    <t xml:space="preserve"> (у т.ч. 107 000,00 за рахунок субвенції з державного бюджету )</t>
  </si>
  <si>
    <t xml:space="preserve">
</t>
  </si>
  <si>
    <t>до рішення районної</t>
  </si>
  <si>
    <t>Відділ з питань благоустрою та житлової політики, відділ бухгалтерського обліку виконкому районної у місті ради, підприємства, організації, установи</t>
  </si>
  <si>
    <t xml:space="preserve">   (у т.ч. 500 000,00 за рахунок субвенції з державного бюджету та 50000,00 – з міського бюджету)</t>
  </si>
  <si>
    <t xml:space="preserve">районної у місті ради </t>
  </si>
  <si>
    <t>Керуючий справами</t>
  </si>
  <si>
    <t>Л.Дмитрієва</t>
  </si>
  <si>
    <t>Утримання територій загального користування, що перебувають у межах району</t>
  </si>
  <si>
    <t xml:space="preserve">Придбання матеріалів, будівельних матеріалів, обладнання,малоцінних предметів, інвентарю   для об'єктів благоустрою </t>
  </si>
  <si>
    <t>Послуги з ремонту і технічного обслуговування техніки,встановлення лічильників та їх повірка</t>
  </si>
  <si>
    <t>Додаток 2</t>
  </si>
  <si>
    <t>Продовження додатку 2</t>
  </si>
  <si>
    <t>Капітальний ремонт об'єктів благоустрою</t>
  </si>
  <si>
    <t>(у т.ч.                          2 000 000,00 за рахунок субвенції з державного бюджету)</t>
  </si>
  <si>
    <t>24.12.2019  №377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</si>
</sst>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"/>
      <scheme val="minor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/>
    <xf numFmtId="0" fontId="4" fillId="0" borderId="0" xfId="0" applyFont="1" applyBorder="1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1" fillId="2" borderId="0" xfId="0" applyFont="1" applyFill="1"/>
    <xf numFmtId="0" fontId="8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10" fillId="2" borderId="0" xfId="0" applyFont="1" applyFill="1"/>
    <xf numFmtId="0" fontId="1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4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 wrapText="1"/>
    </xf>
    <xf numFmtId="0" fontId="7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6"/>
  <sheetViews>
    <sheetView tabSelected="1" view="pageBreakPreview" zoomScaleNormal="100" zoomScaleSheetLayoutView="100" workbookViewId="0">
      <selection activeCell="K4" sqref="K4"/>
    </sheetView>
  </sheetViews>
  <sheetFormatPr defaultRowHeight="15" x14ac:dyDescent="0.25"/>
  <cols>
    <col min="1" max="1" width="1.28515625" style="1" customWidth="1"/>
    <col min="2" max="2" width="16.7109375" style="4" customWidth="1"/>
    <col min="3" max="3" width="24.42578125" style="4" customWidth="1"/>
    <col min="4" max="4" width="7.42578125" style="1" customWidth="1"/>
    <col min="5" max="5" width="19.85546875" style="4" customWidth="1"/>
    <col min="6" max="6" width="12.7109375" style="1" customWidth="1"/>
    <col min="7" max="7" width="10.5703125" style="1" customWidth="1"/>
    <col min="8" max="8" width="11.85546875" style="6" customWidth="1"/>
    <col min="9" max="9" width="10.5703125" style="1" customWidth="1"/>
    <col min="10" max="10" width="11" style="6" customWidth="1"/>
    <col min="11" max="11" width="20.42578125" style="1" customWidth="1"/>
    <col min="12" max="12" width="1.42578125" style="1" customWidth="1"/>
    <col min="13" max="16384" width="9.140625" style="1"/>
  </cols>
  <sheetData>
    <row r="1" spans="2:12" ht="15.75" x14ac:dyDescent="0.25">
      <c r="B1" s="15"/>
      <c r="C1" s="15"/>
      <c r="D1" s="14"/>
      <c r="E1" s="15"/>
      <c r="F1" s="14"/>
      <c r="G1" s="16"/>
      <c r="H1" s="14"/>
      <c r="I1" s="17"/>
      <c r="J1" s="17"/>
      <c r="K1" s="18" t="s">
        <v>87</v>
      </c>
      <c r="L1" s="19"/>
    </row>
    <row r="2" spans="2:12" ht="15" customHeight="1" x14ac:dyDescent="0.25">
      <c r="B2" s="15"/>
      <c r="C2" s="15"/>
      <c r="D2" s="14"/>
      <c r="E2" s="15"/>
      <c r="F2" s="14"/>
      <c r="G2" s="20" t="s">
        <v>77</v>
      </c>
      <c r="H2" s="14"/>
      <c r="I2" s="21"/>
      <c r="J2" s="21"/>
      <c r="K2" s="22" t="s">
        <v>78</v>
      </c>
      <c r="L2" s="19"/>
    </row>
    <row r="3" spans="2:12" ht="29.25" customHeight="1" x14ac:dyDescent="0.25">
      <c r="B3" s="15"/>
      <c r="C3" s="15"/>
      <c r="D3" s="14"/>
      <c r="E3" s="15"/>
      <c r="F3" s="14"/>
      <c r="G3" s="20"/>
      <c r="H3" s="14"/>
      <c r="I3" s="21"/>
      <c r="J3" s="21"/>
      <c r="K3" s="66" t="s">
        <v>81</v>
      </c>
      <c r="L3" s="66"/>
    </row>
    <row r="4" spans="2:12" s="14" customFormat="1" ht="45" customHeight="1" x14ac:dyDescent="0.25">
      <c r="B4" s="15"/>
      <c r="C4" s="15"/>
      <c r="E4" s="15"/>
      <c r="I4" s="21"/>
      <c r="J4" s="21"/>
      <c r="K4" s="22" t="s">
        <v>91</v>
      </c>
      <c r="L4" s="19"/>
    </row>
    <row r="5" spans="2:12" ht="15.75" x14ac:dyDescent="0.25">
      <c r="B5" s="15"/>
      <c r="C5" s="15"/>
      <c r="D5" s="67" t="s">
        <v>74</v>
      </c>
      <c r="E5" s="67"/>
      <c r="F5" s="67"/>
      <c r="G5" s="67"/>
      <c r="H5" s="14"/>
      <c r="I5" s="14"/>
      <c r="J5" s="14"/>
      <c r="K5" s="14"/>
      <c r="L5" s="14"/>
    </row>
    <row r="6" spans="2:12" x14ac:dyDescent="0.25">
      <c r="B6" s="68" t="s">
        <v>0</v>
      </c>
      <c r="C6" s="68" t="s">
        <v>1</v>
      </c>
      <c r="D6" s="68" t="s">
        <v>2</v>
      </c>
      <c r="E6" s="68" t="s">
        <v>3</v>
      </c>
      <c r="F6" s="68" t="s">
        <v>4</v>
      </c>
      <c r="G6" s="68" t="s">
        <v>5</v>
      </c>
      <c r="H6" s="68"/>
      <c r="I6" s="68"/>
      <c r="J6" s="68"/>
      <c r="K6" s="68" t="s">
        <v>6</v>
      </c>
      <c r="L6" s="14"/>
    </row>
    <row r="7" spans="2:12" x14ac:dyDescent="0.25">
      <c r="B7" s="68"/>
      <c r="C7" s="68"/>
      <c r="D7" s="68"/>
      <c r="E7" s="68"/>
      <c r="F7" s="68"/>
      <c r="G7" s="68" t="s">
        <v>7</v>
      </c>
      <c r="H7" s="68"/>
      <c r="I7" s="68"/>
      <c r="J7" s="68" t="s">
        <v>8</v>
      </c>
      <c r="K7" s="68"/>
      <c r="L7" s="14"/>
    </row>
    <row r="8" spans="2:12" x14ac:dyDescent="0.25">
      <c r="B8" s="68"/>
      <c r="C8" s="68"/>
      <c r="D8" s="68"/>
      <c r="E8" s="68"/>
      <c r="F8" s="68"/>
      <c r="G8" s="34" t="s">
        <v>9</v>
      </c>
      <c r="H8" s="34" t="s">
        <v>10</v>
      </c>
      <c r="I8" s="34" t="s">
        <v>11</v>
      </c>
      <c r="J8" s="68"/>
      <c r="K8" s="69"/>
      <c r="L8" s="14"/>
    </row>
    <row r="9" spans="2:12" x14ac:dyDescent="0.25">
      <c r="B9" s="34">
        <v>1</v>
      </c>
      <c r="C9" s="34">
        <v>2</v>
      </c>
      <c r="D9" s="34">
        <v>3</v>
      </c>
      <c r="E9" s="34">
        <v>4</v>
      </c>
      <c r="F9" s="34">
        <v>5</v>
      </c>
      <c r="G9" s="34">
        <v>6</v>
      </c>
      <c r="H9" s="34">
        <v>7</v>
      </c>
      <c r="I9" s="34">
        <v>8</v>
      </c>
      <c r="J9" s="27">
        <v>9</v>
      </c>
      <c r="K9" s="35">
        <v>10</v>
      </c>
      <c r="L9" s="14"/>
    </row>
    <row r="10" spans="2:12" ht="15" customHeight="1" x14ac:dyDescent="0.25">
      <c r="B10" s="54" t="s">
        <v>12</v>
      </c>
      <c r="C10" s="36" t="s">
        <v>13</v>
      </c>
      <c r="D10" s="54" t="s">
        <v>14</v>
      </c>
      <c r="E10" s="54" t="s">
        <v>79</v>
      </c>
      <c r="F10" s="54" t="s">
        <v>16</v>
      </c>
      <c r="G10" s="56">
        <v>164031</v>
      </c>
      <c r="H10" s="56">
        <v>657643</v>
      </c>
      <c r="I10" s="56">
        <v>2210853</v>
      </c>
      <c r="J10" s="61">
        <f>G10+H10+I10</f>
        <v>3032527</v>
      </c>
      <c r="K10" s="63" t="s">
        <v>73</v>
      </c>
      <c r="L10" s="14"/>
    </row>
    <row r="11" spans="2:12" x14ac:dyDescent="0.25">
      <c r="B11" s="54"/>
      <c r="C11" s="36" t="s">
        <v>17</v>
      </c>
      <c r="D11" s="54"/>
      <c r="E11" s="54"/>
      <c r="F11" s="54"/>
      <c r="G11" s="56"/>
      <c r="H11" s="56"/>
      <c r="I11" s="56"/>
      <c r="J11" s="62"/>
      <c r="K11" s="64"/>
      <c r="L11" s="14"/>
    </row>
    <row r="12" spans="2:12" ht="22.5" x14ac:dyDescent="0.25">
      <c r="B12" s="54"/>
      <c r="C12" s="36" t="s">
        <v>18</v>
      </c>
      <c r="D12" s="54"/>
      <c r="E12" s="54"/>
      <c r="F12" s="54"/>
      <c r="G12" s="56"/>
      <c r="H12" s="56"/>
      <c r="I12" s="56"/>
      <c r="J12" s="62"/>
      <c r="K12" s="64"/>
      <c r="L12" s="14"/>
    </row>
    <row r="13" spans="2:12" ht="21.75" customHeight="1" x14ac:dyDescent="0.25">
      <c r="B13" s="54"/>
      <c r="C13" s="36" t="s">
        <v>19</v>
      </c>
      <c r="D13" s="54"/>
      <c r="E13" s="54"/>
      <c r="F13" s="54"/>
      <c r="G13" s="56"/>
      <c r="H13" s="56"/>
      <c r="I13" s="56"/>
      <c r="J13" s="62"/>
      <c r="K13" s="64"/>
      <c r="L13" s="14"/>
    </row>
    <row r="14" spans="2:12" ht="21.75" customHeight="1" x14ac:dyDescent="0.25">
      <c r="B14" s="54"/>
      <c r="C14" s="36" t="s">
        <v>20</v>
      </c>
      <c r="D14" s="54"/>
      <c r="E14" s="54"/>
      <c r="F14" s="54"/>
      <c r="G14" s="56"/>
      <c r="H14" s="56"/>
      <c r="I14" s="56"/>
      <c r="J14" s="62"/>
      <c r="K14" s="64"/>
      <c r="L14" s="14"/>
    </row>
    <row r="15" spans="2:12" ht="37.5" customHeight="1" x14ac:dyDescent="0.25">
      <c r="B15" s="54"/>
      <c r="C15" s="36" t="s">
        <v>84</v>
      </c>
      <c r="D15" s="54"/>
      <c r="E15" s="54"/>
      <c r="F15" s="54"/>
      <c r="G15" s="56"/>
      <c r="H15" s="56"/>
      <c r="I15" s="56"/>
      <c r="J15" s="62"/>
      <c r="K15" s="64"/>
      <c r="L15" s="14"/>
    </row>
    <row r="16" spans="2:12" ht="22.5" x14ac:dyDescent="0.25">
      <c r="B16" s="54" t="s">
        <v>21</v>
      </c>
      <c r="C16" s="36" t="s">
        <v>22</v>
      </c>
      <c r="D16" s="54" t="s">
        <v>14</v>
      </c>
      <c r="E16" s="54" t="s">
        <v>79</v>
      </c>
      <c r="F16" s="54" t="s">
        <v>16</v>
      </c>
      <c r="G16" s="51">
        <v>386564</v>
      </c>
      <c r="H16" s="51">
        <v>569677</v>
      </c>
      <c r="I16" s="56">
        <f>462055+23254+9129-10000+2612-38500</f>
        <v>448550</v>
      </c>
      <c r="J16" s="61">
        <f>G16+H16+I16</f>
        <v>1404791</v>
      </c>
      <c r="K16" s="64"/>
      <c r="L16" s="14"/>
    </row>
    <row r="17" spans="2:12" x14ac:dyDescent="0.25">
      <c r="B17" s="54"/>
      <c r="C17" s="36" t="s">
        <v>23</v>
      </c>
      <c r="D17" s="54"/>
      <c r="E17" s="54"/>
      <c r="F17" s="54"/>
      <c r="G17" s="51"/>
      <c r="H17" s="51"/>
      <c r="I17" s="56"/>
      <c r="J17" s="62"/>
      <c r="K17" s="64"/>
      <c r="L17" s="14"/>
    </row>
    <row r="18" spans="2:12" ht="22.5" x14ac:dyDescent="0.25">
      <c r="B18" s="54"/>
      <c r="C18" s="36" t="s">
        <v>24</v>
      </c>
      <c r="D18" s="54"/>
      <c r="E18" s="54"/>
      <c r="F18" s="54"/>
      <c r="G18" s="51"/>
      <c r="H18" s="51"/>
      <c r="I18" s="56"/>
      <c r="J18" s="62"/>
      <c r="K18" s="64"/>
      <c r="L18" s="14"/>
    </row>
    <row r="19" spans="2:12" ht="27" customHeight="1" x14ac:dyDescent="0.25">
      <c r="B19" s="54"/>
      <c r="C19" s="36" t="s">
        <v>25</v>
      </c>
      <c r="D19" s="54"/>
      <c r="E19" s="54"/>
      <c r="F19" s="54"/>
      <c r="G19" s="51"/>
      <c r="H19" s="51"/>
      <c r="I19" s="56"/>
      <c r="J19" s="62"/>
      <c r="K19" s="64"/>
      <c r="L19" s="14"/>
    </row>
    <row r="20" spans="2:12" ht="22.5" x14ac:dyDescent="0.25">
      <c r="B20" s="54"/>
      <c r="C20" s="36" t="s">
        <v>26</v>
      </c>
      <c r="D20" s="54"/>
      <c r="E20" s="54"/>
      <c r="F20" s="54"/>
      <c r="G20" s="51"/>
      <c r="H20" s="51"/>
      <c r="I20" s="56"/>
      <c r="J20" s="62"/>
      <c r="K20" s="64"/>
      <c r="L20" s="14"/>
    </row>
    <row r="21" spans="2:12" ht="22.5" x14ac:dyDescent="0.25">
      <c r="B21" s="54"/>
      <c r="C21" s="36" t="s">
        <v>27</v>
      </c>
      <c r="D21" s="54"/>
      <c r="E21" s="54"/>
      <c r="F21" s="54"/>
      <c r="G21" s="51"/>
      <c r="H21" s="51"/>
      <c r="I21" s="56"/>
      <c r="J21" s="62"/>
      <c r="K21" s="64"/>
      <c r="L21" s="14"/>
    </row>
    <row r="22" spans="2:12" ht="61.5" customHeight="1" x14ac:dyDescent="0.25">
      <c r="B22" s="29" t="s">
        <v>28</v>
      </c>
      <c r="C22" s="36" t="s">
        <v>29</v>
      </c>
      <c r="D22" s="29" t="s">
        <v>14</v>
      </c>
      <c r="E22" s="29" t="s">
        <v>15</v>
      </c>
      <c r="F22" s="29" t="s">
        <v>16</v>
      </c>
      <c r="G22" s="30">
        <v>0</v>
      </c>
      <c r="H22" s="30">
        <v>1554</v>
      </c>
      <c r="I22" s="30">
        <f>8586-4363-2612</f>
        <v>1611</v>
      </c>
      <c r="J22" s="32">
        <f>G22+H22+I22</f>
        <v>3165</v>
      </c>
      <c r="K22" s="64"/>
      <c r="L22" s="14"/>
    </row>
    <row r="23" spans="2:12" ht="67.5" x14ac:dyDescent="0.25">
      <c r="B23" s="29" t="s">
        <v>30</v>
      </c>
      <c r="C23" s="36" t="s">
        <v>31</v>
      </c>
      <c r="D23" s="29" t="s">
        <v>14</v>
      </c>
      <c r="E23" s="29" t="s">
        <v>15</v>
      </c>
      <c r="F23" s="29" t="s">
        <v>16</v>
      </c>
      <c r="G23" s="30">
        <v>0</v>
      </c>
      <c r="H23" s="30">
        <v>20000</v>
      </c>
      <c r="I23" s="30">
        <v>0</v>
      </c>
      <c r="J23" s="23">
        <f t="shared" ref="J23:J46" si="0">G23+H23+I23</f>
        <v>20000</v>
      </c>
      <c r="K23" s="64"/>
      <c r="L23" s="14"/>
    </row>
    <row r="24" spans="2:12" ht="64.5" customHeight="1" x14ac:dyDescent="0.25">
      <c r="B24" s="29" t="s">
        <v>32</v>
      </c>
      <c r="C24" s="36" t="s">
        <v>33</v>
      </c>
      <c r="D24" s="29" t="s">
        <v>14</v>
      </c>
      <c r="E24" s="29" t="s">
        <v>15</v>
      </c>
      <c r="F24" s="29" t="s">
        <v>16</v>
      </c>
      <c r="G24" s="30">
        <v>0</v>
      </c>
      <c r="H24" s="30">
        <v>79050</v>
      </c>
      <c r="I24" s="24">
        <v>0</v>
      </c>
      <c r="J24" s="30">
        <f t="shared" si="0"/>
        <v>79050</v>
      </c>
      <c r="K24" s="64"/>
      <c r="L24" s="14"/>
    </row>
    <row r="25" spans="2:12" ht="61.5" customHeight="1" x14ac:dyDescent="0.25">
      <c r="B25" s="29" t="s">
        <v>34</v>
      </c>
      <c r="C25" s="36" t="s">
        <v>34</v>
      </c>
      <c r="D25" s="29" t="s">
        <v>14</v>
      </c>
      <c r="E25" s="29" t="s">
        <v>15</v>
      </c>
      <c r="F25" s="29" t="s">
        <v>16</v>
      </c>
      <c r="G25" s="30">
        <v>181574</v>
      </c>
      <c r="H25" s="30">
        <v>174000</v>
      </c>
      <c r="I25" s="30">
        <f>208820-75</f>
        <v>208745</v>
      </c>
      <c r="J25" s="30">
        <f t="shared" si="0"/>
        <v>564319</v>
      </c>
      <c r="K25" s="65"/>
      <c r="L25" s="14"/>
    </row>
    <row r="26" spans="2:12" s="13" customFormat="1" ht="19.5" customHeight="1" x14ac:dyDescent="0.25">
      <c r="B26" s="37"/>
      <c r="C26" s="38"/>
      <c r="D26" s="37"/>
      <c r="E26" s="37"/>
      <c r="F26" s="39">
        <v>2</v>
      </c>
      <c r="G26" s="40"/>
      <c r="H26" s="40"/>
      <c r="I26" s="40"/>
      <c r="J26" s="57" t="s">
        <v>88</v>
      </c>
      <c r="K26" s="57"/>
      <c r="L26" s="41"/>
    </row>
    <row r="27" spans="2:12" x14ac:dyDescent="0.25"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34">
        <v>6</v>
      </c>
      <c r="H27" s="34">
        <v>7</v>
      </c>
      <c r="I27" s="34">
        <v>8</v>
      </c>
      <c r="J27" s="27">
        <v>9</v>
      </c>
      <c r="K27" s="35">
        <v>10</v>
      </c>
      <c r="L27" s="14"/>
    </row>
    <row r="28" spans="2:12" ht="24.75" customHeight="1" x14ac:dyDescent="0.25">
      <c r="B28" s="54" t="s">
        <v>35</v>
      </c>
      <c r="C28" s="36" t="s">
        <v>36</v>
      </c>
      <c r="D28" s="54" t="s">
        <v>14</v>
      </c>
      <c r="E28" s="54" t="s">
        <v>15</v>
      </c>
      <c r="F28" s="54" t="s">
        <v>16</v>
      </c>
      <c r="G28" s="56">
        <v>76829</v>
      </c>
      <c r="H28" s="51">
        <f>139786-24414</f>
        <v>115372</v>
      </c>
      <c r="I28" s="56">
        <f>176536-28300</f>
        <v>148236</v>
      </c>
      <c r="J28" s="56">
        <f t="shared" si="0"/>
        <v>340437</v>
      </c>
      <c r="K28" s="58"/>
      <c r="L28" s="14"/>
    </row>
    <row r="29" spans="2:12" ht="27" customHeight="1" x14ac:dyDescent="0.25">
      <c r="B29" s="54"/>
      <c r="C29" s="36" t="s">
        <v>37</v>
      </c>
      <c r="D29" s="54"/>
      <c r="E29" s="54"/>
      <c r="F29" s="54"/>
      <c r="G29" s="56"/>
      <c r="H29" s="51"/>
      <c r="I29" s="56"/>
      <c r="J29" s="56">
        <f t="shared" si="0"/>
        <v>0</v>
      </c>
      <c r="K29" s="58"/>
      <c r="L29" s="14"/>
    </row>
    <row r="30" spans="2:12" ht="27" customHeight="1" x14ac:dyDescent="0.25">
      <c r="B30" s="54"/>
      <c r="C30" s="36" t="s">
        <v>38</v>
      </c>
      <c r="D30" s="54"/>
      <c r="E30" s="54"/>
      <c r="F30" s="54"/>
      <c r="G30" s="56"/>
      <c r="H30" s="51"/>
      <c r="I30" s="56"/>
      <c r="J30" s="56">
        <f t="shared" si="0"/>
        <v>0</v>
      </c>
      <c r="K30" s="58"/>
      <c r="L30" s="14"/>
    </row>
    <row r="31" spans="2:12" ht="83.25" customHeight="1" x14ac:dyDescent="0.25">
      <c r="B31" s="29" t="s">
        <v>86</v>
      </c>
      <c r="C31" s="36" t="s">
        <v>86</v>
      </c>
      <c r="D31" s="29" t="s">
        <v>14</v>
      </c>
      <c r="E31" s="29" t="s">
        <v>15</v>
      </c>
      <c r="F31" s="29" t="s">
        <v>16</v>
      </c>
      <c r="G31" s="30">
        <v>0</v>
      </c>
      <c r="H31" s="30">
        <v>1100</v>
      </c>
      <c r="I31" s="30">
        <f>2030+75</f>
        <v>2105</v>
      </c>
      <c r="J31" s="30">
        <f t="shared" si="0"/>
        <v>3205</v>
      </c>
      <c r="K31" s="58"/>
      <c r="L31" s="14"/>
    </row>
    <row r="32" spans="2:12" ht="84.75" customHeight="1" x14ac:dyDescent="0.25">
      <c r="B32" s="29" t="s">
        <v>39</v>
      </c>
      <c r="C32" s="36" t="s">
        <v>40</v>
      </c>
      <c r="D32" s="29" t="s">
        <v>14</v>
      </c>
      <c r="E32" s="29" t="s">
        <v>79</v>
      </c>
      <c r="F32" s="29" t="s">
        <v>16</v>
      </c>
      <c r="G32" s="31">
        <v>63542</v>
      </c>
      <c r="H32" s="30">
        <v>339993</v>
      </c>
      <c r="I32" s="30">
        <f>36521-2521</f>
        <v>34000</v>
      </c>
      <c r="J32" s="30">
        <f t="shared" si="0"/>
        <v>437535</v>
      </c>
      <c r="K32" s="58"/>
      <c r="L32" s="14"/>
    </row>
    <row r="33" spans="2:12" x14ac:dyDescent="0.25">
      <c r="B33" s="54" t="s">
        <v>41</v>
      </c>
      <c r="C33" s="59" t="s">
        <v>42</v>
      </c>
      <c r="D33" s="54" t="s">
        <v>14</v>
      </c>
      <c r="E33" s="54" t="s">
        <v>15</v>
      </c>
      <c r="F33" s="54" t="s">
        <v>16</v>
      </c>
      <c r="G33" s="56">
        <v>16000</v>
      </c>
      <c r="H33" s="42">
        <v>43000</v>
      </c>
      <c r="I33" s="51">
        <v>0</v>
      </c>
      <c r="J33" s="51">
        <f>G33+H33+I33</f>
        <v>59000</v>
      </c>
      <c r="K33" s="58"/>
      <c r="L33" s="14"/>
    </row>
    <row r="34" spans="2:12" ht="74.25" customHeight="1" x14ac:dyDescent="0.25">
      <c r="B34" s="54"/>
      <c r="C34" s="59"/>
      <c r="D34" s="54"/>
      <c r="E34" s="54"/>
      <c r="F34" s="54"/>
      <c r="G34" s="56"/>
      <c r="H34" s="33" t="s">
        <v>75</v>
      </c>
      <c r="I34" s="51"/>
      <c r="J34" s="60"/>
      <c r="K34" s="58"/>
      <c r="L34" s="14"/>
    </row>
    <row r="35" spans="2:12" ht="97.5" customHeight="1" x14ac:dyDescent="0.25">
      <c r="B35" s="29" t="s">
        <v>72</v>
      </c>
      <c r="C35" s="36" t="s">
        <v>44</v>
      </c>
      <c r="D35" s="29" t="s">
        <v>14</v>
      </c>
      <c r="E35" s="29" t="s">
        <v>79</v>
      </c>
      <c r="F35" s="29" t="s">
        <v>16</v>
      </c>
      <c r="G35" s="31">
        <v>126530</v>
      </c>
      <c r="H35" s="30">
        <v>179456</v>
      </c>
      <c r="I35" s="24">
        <v>148451</v>
      </c>
      <c r="J35" s="30">
        <f t="shared" si="0"/>
        <v>454437</v>
      </c>
      <c r="K35" s="58"/>
      <c r="L35" s="14"/>
    </row>
    <row r="36" spans="2:12" ht="95.25" customHeight="1" x14ac:dyDescent="0.25">
      <c r="B36" s="29" t="s">
        <v>45</v>
      </c>
      <c r="C36" s="36" t="s">
        <v>46</v>
      </c>
      <c r="D36" s="29" t="s">
        <v>14</v>
      </c>
      <c r="E36" s="29" t="s">
        <v>79</v>
      </c>
      <c r="F36" s="29" t="s">
        <v>16</v>
      </c>
      <c r="G36" s="30">
        <v>0</v>
      </c>
      <c r="H36" s="30">
        <v>0</v>
      </c>
      <c r="I36" s="30">
        <f>42900-2050</f>
        <v>40850</v>
      </c>
      <c r="J36" s="30">
        <f t="shared" si="0"/>
        <v>40850</v>
      </c>
      <c r="K36" s="58"/>
      <c r="L36" s="14"/>
    </row>
    <row r="37" spans="2:12" ht="21.75" customHeight="1" x14ac:dyDescent="0.25">
      <c r="B37" s="37"/>
      <c r="C37" s="38"/>
      <c r="D37" s="37"/>
      <c r="E37" s="37"/>
      <c r="F37" s="39">
        <v>3</v>
      </c>
      <c r="G37" s="40"/>
      <c r="H37" s="40"/>
      <c r="I37" s="40"/>
      <c r="J37" s="57" t="s">
        <v>88</v>
      </c>
      <c r="K37" s="57"/>
      <c r="L37" s="14"/>
    </row>
    <row r="38" spans="2:12" x14ac:dyDescent="0.25">
      <c r="B38" s="34">
        <v>1</v>
      </c>
      <c r="C38" s="34">
        <v>2</v>
      </c>
      <c r="D38" s="34">
        <v>3</v>
      </c>
      <c r="E38" s="34">
        <v>4</v>
      </c>
      <c r="F38" s="34">
        <v>5</v>
      </c>
      <c r="G38" s="34">
        <v>6</v>
      </c>
      <c r="H38" s="34">
        <v>7</v>
      </c>
      <c r="I38" s="34">
        <v>8</v>
      </c>
      <c r="J38" s="27">
        <v>9</v>
      </c>
      <c r="K38" s="35">
        <v>10</v>
      </c>
      <c r="L38" s="14"/>
    </row>
    <row r="39" spans="2:12" x14ac:dyDescent="0.25">
      <c r="B39" s="54" t="s">
        <v>47</v>
      </c>
      <c r="C39" s="59" t="s">
        <v>47</v>
      </c>
      <c r="D39" s="54" t="s">
        <v>14</v>
      </c>
      <c r="E39" s="54" t="s">
        <v>79</v>
      </c>
      <c r="F39" s="54" t="s">
        <v>16</v>
      </c>
      <c r="G39" s="56">
        <v>120000</v>
      </c>
      <c r="H39" s="28">
        <f>705000-17350</f>
        <v>687650</v>
      </c>
      <c r="I39" s="49">
        <v>0</v>
      </c>
      <c r="J39" s="51">
        <f>G39+H39+I39</f>
        <v>807650</v>
      </c>
      <c r="K39" s="58"/>
      <c r="L39" s="14"/>
    </row>
    <row r="40" spans="2:12" ht="101.25" x14ac:dyDescent="0.25">
      <c r="B40" s="54"/>
      <c r="C40" s="59"/>
      <c r="D40" s="54"/>
      <c r="E40" s="54"/>
      <c r="F40" s="54"/>
      <c r="G40" s="56"/>
      <c r="H40" s="33" t="s">
        <v>80</v>
      </c>
      <c r="I40" s="49"/>
      <c r="J40" s="51"/>
      <c r="K40" s="58"/>
      <c r="L40" s="14"/>
    </row>
    <row r="41" spans="2:12" x14ac:dyDescent="0.25">
      <c r="B41" s="54" t="s">
        <v>48</v>
      </c>
      <c r="C41" s="55" t="s">
        <v>48</v>
      </c>
      <c r="D41" s="54" t="s">
        <v>14</v>
      </c>
      <c r="E41" s="54" t="s">
        <v>79</v>
      </c>
      <c r="F41" s="54" t="s">
        <v>43</v>
      </c>
      <c r="G41" s="56">
        <v>94013</v>
      </c>
      <c r="H41" s="29">
        <f>498546-169016</f>
        <v>329530</v>
      </c>
      <c r="I41" s="51">
        <f>418410+40000</f>
        <v>458410</v>
      </c>
      <c r="J41" s="56">
        <f>G41+H41+I41</f>
        <v>881953</v>
      </c>
      <c r="K41" s="58"/>
      <c r="L41" s="14"/>
    </row>
    <row r="42" spans="2:12" ht="78.75" customHeight="1" x14ac:dyDescent="0.25">
      <c r="B42" s="54"/>
      <c r="C42" s="55"/>
      <c r="D42" s="54"/>
      <c r="E42" s="54"/>
      <c r="F42" s="54"/>
      <c r="G42" s="56"/>
      <c r="H42" s="29" t="s">
        <v>76</v>
      </c>
      <c r="I42" s="51"/>
      <c r="J42" s="56"/>
      <c r="K42" s="58"/>
      <c r="L42" s="14"/>
    </row>
    <row r="43" spans="2:12" ht="24" customHeight="1" x14ac:dyDescent="0.25">
      <c r="B43" s="54" t="s">
        <v>49</v>
      </c>
      <c r="C43" s="55" t="s">
        <v>49</v>
      </c>
      <c r="D43" s="54" t="s">
        <v>14</v>
      </c>
      <c r="E43" s="54" t="s">
        <v>79</v>
      </c>
      <c r="F43" s="54" t="s">
        <v>43</v>
      </c>
      <c r="G43" s="51">
        <v>0</v>
      </c>
      <c r="H43" s="30">
        <v>2060000</v>
      </c>
      <c r="I43" s="48">
        <f>2060000</f>
        <v>2060000</v>
      </c>
      <c r="J43" s="51">
        <f>H43+I43</f>
        <v>4120000</v>
      </c>
      <c r="K43" s="58"/>
      <c r="L43" s="14"/>
    </row>
    <row r="44" spans="2:12" ht="70.5" customHeight="1" x14ac:dyDescent="0.25">
      <c r="B44" s="54"/>
      <c r="C44" s="55"/>
      <c r="D44" s="54"/>
      <c r="E44" s="54"/>
      <c r="F44" s="54"/>
      <c r="G44" s="51"/>
      <c r="H44" s="29" t="s">
        <v>50</v>
      </c>
      <c r="I44" s="49" t="s">
        <v>90</v>
      </c>
      <c r="J44" s="51"/>
      <c r="K44" s="58"/>
      <c r="L44" s="14"/>
    </row>
    <row r="45" spans="2:12" ht="60.75" customHeight="1" x14ac:dyDescent="0.25">
      <c r="B45" s="29" t="s">
        <v>51</v>
      </c>
      <c r="C45" s="43" t="s">
        <v>52</v>
      </c>
      <c r="D45" s="29" t="s">
        <v>14</v>
      </c>
      <c r="E45" s="29" t="s">
        <v>15</v>
      </c>
      <c r="F45" s="29" t="s">
        <v>16</v>
      </c>
      <c r="G45" s="30">
        <v>0</v>
      </c>
      <c r="H45" s="30">
        <v>10000</v>
      </c>
      <c r="I45" s="30">
        <f>0+10000</f>
        <v>10000</v>
      </c>
      <c r="J45" s="30">
        <f t="shared" si="0"/>
        <v>20000</v>
      </c>
      <c r="K45" s="58"/>
      <c r="L45" s="14"/>
    </row>
    <row r="46" spans="2:12" ht="61.5" customHeight="1" x14ac:dyDescent="0.25">
      <c r="B46" s="29" t="s">
        <v>53</v>
      </c>
      <c r="C46" s="43" t="s">
        <v>54</v>
      </c>
      <c r="D46" s="29" t="s">
        <v>14</v>
      </c>
      <c r="E46" s="29" t="s">
        <v>15</v>
      </c>
      <c r="F46" s="29" t="s">
        <v>16</v>
      </c>
      <c r="G46" s="30">
        <v>15026</v>
      </c>
      <c r="H46" s="30">
        <v>0</v>
      </c>
      <c r="I46" s="30">
        <v>0</v>
      </c>
      <c r="J46" s="30">
        <f t="shared" si="0"/>
        <v>15026</v>
      </c>
      <c r="K46" s="58"/>
      <c r="L46" s="14"/>
    </row>
    <row r="47" spans="2:12" ht="75.75" customHeight="1" x14ac:dyDescent="0.25">
      <c r="B47" s="29" t="s">
        <v>85</v>
      </c>
      <c r="C47" s="43" t="s">
        <v>85</v>
      </c>
      <c r="D47" s="29" t="s">
        <v>14</v>
      </c>
      <c r="E47" s="29" t="s">
        <v>15</v>
      </c>
      <c r="F47" s="29" t="s">
        <v>16</v>
      </c>
      <c r="G47" s="30">
        <v>0</v>
      </c>
      <c r="H47" s="30">
        <v>0</v>
      </c>
      <c r="I47" s="30">
        <v>35071</v>
      </c>
      <c r="J47" s="30">
        <v>35071</v>
      </c>
      <c r="K47" s="58"/>
      <c r="L47" s="14"/>
    </row>
    <row r="48" spans="2:12" ht="73.5" customHeight="1" x14ac:dyDescent="0.25">
      <c r="B48" s="29" t="s">
        <v>89</v>
      </c>
      <c r="C48" s="29" t="s">
        <v>89</v>
      </c>
      <c r="D48" s="29" t="s">
        <v>14</v>
      </c>
      <c r="E48" s="29" t="s">
        <v>79</v>
      </c>
      <c r="F48" s="29" t="s">
        <v>16</v>
      </c>
      <c r="G48" s="30">
        <v>0</v>
      </c>
      <c r="H48" s="30">
        <v>0</v>
      </c>
      <c r="I48" s="30">
        <f>500000-384000</f>
        <v>116000</v>
      </c>
      <c r="J48" s="30">
        <f t="shared" ref="J48" si="1">G48+H48+I48</f>
        <v>116000</v>
      </c>
      <c r="K48" s="58"/>
      <c r="L48" s="14"/>
    </row>
    <row r="49" spans="2:14" x14ac:dyDescent="0.25">
      <c r="B49" s="52" t="s">
        <v>55</v>
      </c>
      <c r="C49" s="52"/>
      <c r="D49" s="44"/>
      <c r="E49" s="45"/>
      <c r="F49" s="44"/>
      <c r="G49" s="46">
        <f>G10+G16+G22+G23+G24+G25+G28+G31+G32+G33+G35+G36+G39+G41+G43+G45+G46+G47</f>
        <v>1244109</v>
      </c>
      <c r="H49" s="46">
        <f t="shared" ref="H49" si="2">H10+H16+H22+H23+H24+H25+H28+H31+H32+H33+H35+H36+H39+H41+H43+H45+H46+H47</f>
        <v>5268025</v>
      </c>
      <c r="I49" s="46">
        <f>I10+I16+I22+I23+I24+I25+I28+I31+I32+I33+I35+I36+I39+I41+I43+I45+I46+I47+I48</f>
        <v>5922882</v>
      </c>
      <c r="J49" s="46">
        <f>J10+J16+J22+J23+J24+J25+J28+J31+J32+J33+J35+J36+J39+J41+J43+J45+J46+J47+J48</f>
        <v>12435016</v>
      </c>
      <c r="K49" s="47"/>
      <c r="L49" s="14"/>
    </row>
    <row r="50" spans="2:14" ht="102.75" customHeight="1" x14ac:dyDescent="0.25">
      <c r="B50" s="7"/>
      <c r="C50" s="7"/>
      <c r="D50" s="8"/>
      <c r="E50" s="9"/>
      <c r="F50" s="8"/>
      <c r="G50" s="10"/>
      <c r="H50" s="10"/>
      <c r="I50" s="10"/>
      <c r="J50" s="10"/>
      <c r="K50" s="11"/>
      <c r="N50" s="1" t="s">
        <v>63</v>
      </c>
    </row>
    <row r="52" spans="2:14" s="2" customFormat="1" ht="12" x14ac:dyDescent="0.2">
      <c r="B52" s="53" t="s">
        <v>56</v>
      </c>
      <c r="C52" s="53"/>
      <c r="D52" s="53"/>
      <c r="E52" s="53"/>
      <c r="H52" s="12"/>
      <c r="J52" s="12"/>
    </row>
    <row r="53" spans="2:14" s="2" customFormat="1" ht="12" x14ac:dyDescent="0.2">
      <c r="B53" s="5"/>
      <c r="C53" s="5"/>
      <c r="E53" s="5"/>
      <c r="H53" s="12"/>
      <c r="J53" s="12"/>
    </row>
    <row r="54" spans="2:14" s="2" customFormat="1" ht="12" x14ac:dyDescent="0.2">
      <c r="B54" s="5" t="s">
        <v>57</v>
      </c>
      <c r="C54" s="5"/>
      <c r="D54" s="2" t="s">
        <v>58</v>
      </c>
      <c r="E54" s="5"/>
      <c r="F54" s="3" t="s">
        <v>59</v>
      </c>
      <c r="H54" s="12"/>
      <c r="J54" s="12"/>
    </row>
    <row r="55" spans="2:14" s="2" customFormat="1" ht="12" x14ac:dyDescent="0.2">
      <c r="B55" s="5"/>
      <c r="C55" s="5"/>
      <c r="E55" s="5"/>
      <c r="F55" s="3"/>
      <c r="H55" s="12"/>
      <c r="J55" s="12"/>
    </row>
    <row r="56" spans="2:14" s="2" customFormat="1" ht="12" x14ac:dyDescent="0.2">
      <c r="B56" s="26" t="s">
        <v>60</v>
      </c>
      <c r="C56" s="5"/>
      <c r="E56" s="5"/>
      <c r="F56" s="3"/>
      <c r="H56" s="12"/>
      <c r="J56" s="12"/>
    </row>
    <row r="57" spans="2:14" s="2" customFormat="1" ht="12" x14ac:dyDescent="0.2">
      <c r="B57" s="5"/>
      <c r="C57" s="5"/>
      <c r="E57" s="5"/>
      <c r="F57" s="3"/>
      <c r="H57" s="12"/>
      <c r="J57" s="12"/>
    </row>
    <row r="58" spans="2:14" s="2" customFormat="1" ht="12" x14ac:dyDescent="0.2">
      <c r="B58" s="50" t="s">
        <v>61</v>
      </c>
      <c r="C58" s="50"/>
      <c r="E58" s="5"/>
      <c r="F58" s="3"/>
      <c r="H58" s="12"/>
      <c r="J58" s="12"/>
    </row>
    <row r="59" spans="2:14" s="2" customFormat="1" ht="12" x14ac:dyDescent="0.2">
      <c r="B59" s="50" t="s">
        <v>62</v>
      </c>
      <c r="C59" s="50"/>
      <c r="E59" s="5"/>
      <c r="F59" s="3" t="s">
        <v>64</v>
      </c>
      <c r="H59" s="12"/>
      <c r="J59" s="12"/>
      <c r="L59" s="2" t="s">
        <v>63</v>
      </c>
    </row>
    <row r="60" spans="2:14" s="2" customFormat="1" ht="12" x14ac:dyDescent="0.2">
      <c r="B60" s="25"/>
      <c r="C60" s="25"/>
      <c r="E60" s="5"/>
      <c r="F60" s="3"/>
      <c r="H60" s="12"/>
      <c r="J60" s="12"/>
    </row>
    <row r="61" spans="2:14" s="2" customFormat="1" ht="12" x14ac:dyDescent="0.2">
      <c r="B61" s="25"/>
      <c r="C61" s="25"/>
      <c r="E61" s="5"/>
      <c r="F61" s="3"/>
      <c r="H61" s="12"/>
      <c r="J61" s="12"/>
    </row>
    <row r="62" spans="2:14" s="2" customFormat="1" ht="12" x14ac:dyDescent="0.2">
      <c r="B62" s="50" t="s">
        <v>61</v>
      </c>
      <c r="C62" s="50"/>
      <c r="E62" s="5"/>
      <c r="F62" s="3"/>
      <c r="H62" s="12"/>
      <c r="J62" s="12"/>
    </row>
    <row r="63" spans="2:14" s="2" customFormat="1" ht="12" x14ac:dyDescent="0.2">
      <c r="B63" s="50" t="s">
        <v>65</v>
      </c>
      <c r="C63" s="50"/>
      <c r="E63" s="5"/>
      <c r="F63" s="3" t="s">
        <v>71</v>
      </c>
      <c r="H63" s="12"/>
      <c r="J63" s="12"/>
      <c r="K63" s="2" t="s">
        <v>63</v>
      </c>
      <c r="L63" s="2" t="s">
        <v>67</v>
      </c>
    </row>
    <row r="64" spans="2:14" s="2" customFormat="1" ht="12" x14ac:dyDescent="0.2">
      <c r="B64" s="25"/>
      <c r="C64" s="25"/>
      <c r="E64" s="5"/>
      <c r="F64" s="3"/>
      <c r="H64" s="12"/>
      <c r="J64" s="12"/>
    </row>
    <row r="65" spans="2:10" s="2" customFormat="1" ht="12" x14ac:dyDescent="0.2">
      <c r="B65" s="25"/>
      <c r="C65" s="25"/>
      <c r="E65" s="5"/>
      <c r="F65" s="3"/>
      <c r="H65" s="12"/>
      <c r="J65" s="12"/>
    </row>
    <row r="66" spans="2:10" s="2" customFormat="1" ht="12" x14ac:dyDescent="0.2">
      <c r="B66" s="50" t="s">
        <v>82</v>
      </c>
      <c r="C66" s="50"/>
      <c r="E66" s="5"/>
      <c r="F66" s="3" t="s">
        <v>83</v>
      </c>
      <c r="H66" s="12"/>
      <c r="J66" s="12"/>
    </row>
    <row r="67" spans="2:10" s="2" customFormat="1" ht="12" x14ac:dyDescent="0.2">
      <c r="B67" s="50"/>
      <c r="C67" s="50"/>
      <c r="E67" s="5"/>
      <c r="F67" s="3"/>
      <c r="H67" s="12"/>
      <c r="J67" s="12"/>
    </row>
    <row r="68" spans="2:10" s="2" customFormat="1" ht="12" x14ac:dyDescent="0.2">
      <c r="B68" s="50"/>
      <c r="C68" s="50"/>
      <c r="E68" s="5"/>
      <c r="F68" s="3"/>
      <c r="H68" s="12"/>
      <c r="J68" s="12"/>
    </row>
    <row r="69" spans="2:10" s="2" customFormat="1" ht="12" x14ac:dyDescent="0.2">
      <c r="B69" s="50" t="s">
        <v>66</v>
      </c>
      <c r="C69" s="50"/>
      <c r="E69" s="5"/>
      <c r="F69" s="3" t="s">
        <v>68</v>
      </c>
      <c r="H69" s="12"/>
      <c r="I69" s="2" t="s">
        <v>67</v>
      </c>
      <c r="J69" s="12"/>
    </row>
    <row r="70" spans="2:10" s="2" customFormat="1" ht="12" x14ac:dyDescent="0.2">
      <c r="B70" s="25"/>
      <c r="C70" s="25"/>
      <c r="E70" s="5"/>
      <c r="F70" s="3"/>
      <c r="H70" s="12"/>
      <c r="J70" s="12"/>
    </row>
    <row r="71" spans="2:10" s="2" customFormat="1" ht="12" x14ac:dyDescent="0.2">
      <c r="B71" s="25"/>
      <c r="C71" s="25"/>
      <c r="E71" s="5"/>
      <c r="F71" s="3"/>
      <c r="H71" s="12"/>
      <c r="J71" s="12"/>
    </row>
    <row r="72" spans="2:10" s="2" customFormat="1" ht="12" x14ac:dyDescent="0.2">
      <c r="B72" s="50" t="s">
        <v>69</v>
      </c>
      <c r="C72" s="50"/>
      <c r="E72" s="5"/>
      <c r="F72" s="3" t="s">
        <v>70</v>
      </c>
      <c r="H72" s="12"/>
      <c r="J72" s="12"/>
    </row>
    <row r="73" spans="2:10" s="2" customFormat="1" ht="12" x14ac:dyDescent="0.2">
      <c r="B73" s="5"/>
      <c r="C73" s="5"/>
      <c r="E73" s="5"/>
      <c r="H73" s="12"/>
      <c r="J73" s="12"/>
    </row>
    <row r="78" spans="2:10" ht="15" customHeight="1" x14ac:dyDescent="0.25">
      <c r="B78" s="1"/>
      <c r="C78" s="1"/>
      <c r="E78" s="1"/>
    </row>
    <row r="79" spans="2:10" x14ac:dyDescent="0.25">
      <c r="B79" s="1"/>
      <c r="C79" s="1"/>
      <c r="E79" s="1"/>
    </row>
    <row r="80" spans="2:10" x14ac:dyDescent="0.25">
      <c r="B80" s="1"/>
      <c r="C80" s="1"/>
      <c r="E80" s="1"/>
    </row>
    <row r="81" spans="2:10" x14ac:dyDescent="0.25">
      <c r="B81" s="1"/>
      <c r="C81" s="1"/>
      <c r="E81" s="1"/>
    </row>
    <row r="82" spans="2:10" x14ac:dyDescent="0.25">
      <c r="B82" s="1"/>
      <c r="C82" s="1"/>
      <c r="E82" s="1"/>
    </row>
    <row r="83" spans="2:10" x14ac:dyDescent="0.25">
      <c r="B83" s="1"/>
      <c r="C83" s="1"/>
      <c r="E83" s="1"/>
    </row>
    <row r="84" spans="2:10" x14ac:dyDescent="0.25">
      <c r="B84" s="1"/>
      <c r="C84" s="1"/>
      <c r="E84" s="1"/>
      <c r="H84" s="1"/>
      <c r="J84" s="1"/>
    </row>
    <row r="85" spans="2:10" x14ac:dyDescent="0.25">
      <c r="B85" s="1"/>
      <c r="C85" s="1"/>
      <c r="E85" s="1"/>
      <c r="H85" s="1"/>
      <c r="J85" s="1"/>
    </row>
    <row r="86" spans="2:10" x14ac:dyDescent="0.25">
      <c r="B86" s="1"/>
      <c r="C86" s="1"/>
      <c r="E86" s="1"/>
      <c r="H86" s="1"/>
      <c r="J86" s="1"/>
    </row>
  </sheetData>
  <mergeCells count="81">
    <mergeCell ref="K10:K25"/>
    <mergeCell ref="K3:L3"/>
    <mergeCell ref="D5:G5"/>
    <mergeCell ref="B6:B8"/>
    <mergeCell ref="C6:C8"/>
    <mergeCell ref="D6:D8"/>
    <mergeCell ref="E6:E8"/>
    <mergeCell ref="F6:F8"/>
    <mergeCell ref="G6:J6"/>
    <mergeCell ref="K6:K8"/>
    <mergeCell ref="G7:I7"/>
    <mergeCell ref="J7:J8"/>
    <mergeCell ref="H16:H21"/>
    <mergeCell ref="I16:I21"/>
    <mergeCell ref="J16:J21"/>
    <mergeCell ref="B10:B15"/>
    <mergeCell ref="D10:D15"/>
    <mergeCell ref="E10:E15"/>
    <mergeCell ref="F10:F15"/>
    <mergeCell ref="B16:B21"/>
    <mergeCell ref="D16:D21"/>
    <mergeCell ref="E16:E21"/>
    <mergeCell ref="F16:F21"/>
    <mergeCell ref="G16:G21"/>
    <mergeCell ref="G10:G15"/>
    <mergeCell ref="H10:H15"/>
    <mergeCell ref="I10:I15"/>
    <mergeCell ref="J10:J15"/>
    <mergeCell ref="J26:K26"/>
    <mergeCell ref="B28:B30"/>
    <mergeCell ref="D28:D30"/>
    <mergeCell ref="E28:E30"/>
    <mergeCell ref="F28:F30"/>
    <mergeCell ref="G28:G30"/>
    <mergeCell ref="H28:H30"/>
    <mergeCell ref="I28:I30"/>
    <mergeCell ref="J28:J30"/>
    <mergeCell ref="K28:K36"/>
    <mergeCell ref="I33:I34"/>
    <mergeCell ref="J33:J34"/>
    <mergeCell ref="B33:B34"/>
    <mergeCell ref="C33:C34"/>
    <mergeCell ref="D33:D34"/>
    <mergeCell ref="E33:E34"/>
    <mergeCell ref="C39:C40"/>
    <mergeCell ref="D39:D40"/>
    <mergeCell ref="E39:E40"/>
    <mergeCell ref="F39:F40"/>
    <mergeCell ref="G39:G40"/>
    <mergeCell ref="B66:C66"/>
    <mergeCell ref="B67:C67"/>
    <mergeCell ref="F33:F34"/>
    <mergeCell ref="G33:G34"/>
    <mergeCell ref="J39:J40"/>
    <mergeCell ref="J37:K37"/>
    <mergeCell ref="K39:K48"/>
    <mergeCell ref="B41:B42"/>
    <mergeCell ref="C41:C42"/>
    <mergeCell ref="D41:D42"/>
    <mergeCell ref="E41:E42"/>
    <mergeCell ref="F41:F42"/>
    <mergeCell ref="G41:G42"/>
    <mergeCell ref="I41:I42"/>
    <mergeCell ref="J41:J42"/>
    <mergeCell ref="B39:B40"/>
    <mergeCell ref="B68:C68"/>
    <mergeCell ref="B69:C69"/>
    <mergeCell ref="B72:C72"/>
    <mergeCell ref="J43:J44"/>
    <mergeCell ref="B49:C49"/>
    <mergeCell ref="B52:E52"/>
    <mergeCell ref="B58:C58"/>
    <mergeCell ref="B59:C59"/>
    <mergeCell ref="B62:C62"/>
    <mergeCell ref="B43:B44"/>
    <mergeCell ref="C43:C44"/>
    <mergeCell ref="D43:D44"/>
    <mergeCell ref="E43:E44"/>
    <mergeCell ref="F43:F44"/>
    <mergeCell ref="G43:G44"/>
    <mergeCell ref="B63:C63"/>
  </mergeCells>
  <pageMargins left="0.31496062992125984" right="0.31496062992125984" top="0.78740157480314965" bottom="0.39370078740157483" header="0" footer="0"/>
  <pageSetup paperSize="9" scale="63" orientation="landscape" r:id="rId1"/>
  <rowBreaks count="2" manualBreakCount="2">
    <brk id="25" max="10" man="1"/>
    <brk id="36" max="10" man="1"/>
  </rowBreaks>
  <colBreaks count="1" manualBreakCount="1">
    <brk id="11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Лист2 (2)</vt:lpstr>
      <vt:lpstr>'Лист2 (2)'!Область_друку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 Windows</cp:lastModifiedBy>
  <cp:lastPrinted>2019-12-17T08:54:27Z</cp:lastPrinted>
  <dcterms:created xsi:type="dcterms:W3CDTF">2018-12-13T07:58:48Z</dcterms:created>
  <dcterms:modified xsi:type="dcterms:W3CDTF">2019-12-28T09:10:10Z</dcterms:modified>
</cp:coreProperties>
</file>