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 " sheetId="1" r:id="rId1"/>
  </sheets>
  <definedNames>
    <definedName name="Excel_BuiltIn_Print_Area_1">#REF!</definedName>
    <definedName name="Excel_BuiltIn_Print_Area_1_1">#REF!</definedName>
    <definedName name="Excel_BuiltIn_Print_Titles">#REF!</definedName>
    <definedName name="Excel_BuiltIn_Print_Titles_1">#REF!</definedName>
    <definedName name="Excel_BuiltIn_Print_Titles_1_1">#REF!</definedName>
    <definedName name="_xlnm.Print_Area" localSheetId="0">'Додаток  '!$A$1:$I$62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<sst xmlns="http://schemas.openxmlformats.org/spreadsheetml/2006/main" count="76" uniqueCount="66">
  <si>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 Проект внесення змін до показників районного у місті бюджету на 2019 рік</t>
  </si>
  <si>
    <t>(грн)</t>
  </si>
  <si>
    <t xml:space="preserve">Код </t>
  </si>
  <si>
    <t xml:space="preserve">Показники бюджету                                      </t>
  </si>
  <si>
    <t xml:space="preserve">Затверджено на 2019 рік </t>
  </si>
  <si>
    <t>Зміни до показників за рахунок:</t>
  </si>
  <si>
    <t>Уточнені показники на 2019 рік</t>
  </si>
  <si>
    <t>субвенції з державного бюджету</t>
  </si>
  <si>
    <t>додаткової дотації з міського бюджету</t>
  </si>
  <si>
    <t>зміни головного розпорядника</t>
  </si>
  <si>
    <t>Доходи загального фонду</t>
  </si>
  <si>
    <t>Субвенції з місцевих бюджетів іншим місцевим бюджетам, з них: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</si>
  <si>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</si>
  <si>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</si>
  <si>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Видатки загального фонду</t>
  </si>
  <si>
    <t>0200000</t>
  </si>
  <si>
    <t>Виконавчий комітет Центрально-Міської районної у місті ради</t>
  </si>
  <si>
    <t>0210160</t>
  </si>
  <si>
    <t>Керівництво і управління у відповідній сфері у містах (місті Києві), селищах, селах, об'єднаних територіальних громадах</t>
  </si>
  <si>
    <t>оплата праці</t>
  </si>
  <si>
    <t xml:space="preserve"> комунальні послуги та енергоносії 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</si>
  <si>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</si>
  <si>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</si>
  <si>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Видатки спеціального фонду</t>
  </si>
  <si>
    <t>бюджет розвитку</t>
  </si>
  <si>
    <t>Джерела фінансування загального фонду всього:</t>
  </si>
  <si>
    <t xml:space="preserve"> - дефіцит за рахунок розподілу вільного залишку коштів, що склався на рахунку загального фонду районного у місті  бюджету станом на 01.01.2019</t>
  </si>
  <si>
    <t xml:space="preserve"> - профіцит за рахунок коштів, що передаються із загального фонду бюджету до бюджету розвитку (спеціального фонду)</t>
  </si>
  <si>
    <t>Джерела фінансування спеціального фонду всього:</t>
  </si>
  <si>
    <t xml:space="preserve"> - дефіцит за рахунок коштів, що передаються із загального фонду бюджету до бюджету розвитку (спеціального фонду)</t>
  </si>
  <si>
    <t xml:space="preserve">Додаток </t>
  </si>
  <si>
    <t>до рішення виконкому</t>
  </si>
  <si>
    <t>районної у місті ради</t>
  </si>
  <si>
    <t>Податкові надходження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</si>
  <si>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</si>
  <si>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</si>
  <si>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</si>
  <si>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</si>
  <si>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</si>
  <si>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</si>
  <si>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</si>
  <si>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</si>
  <si>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</si>
  <si>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</si>
  <si>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</si>
  <si>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</si>
  <si>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</si>
  <si>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</si>
  <si>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</si>
  <si>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</si>
  <si>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Офіційні трансферти</t>
  </si>
  <si>
    <t>Від органів державного управління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</si>
  <si>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</si>
  <si>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0216030</t>
  </si>
  <si>
    <t>Організація благоустрою населених пунктів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</si>
  <si>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</si>
  <si>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</si>
  <si>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</si>
  <si>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</si>
  <si>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1416030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</si>
  <si>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</si>
  <si>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</si>
  <si>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Керуючий справами виконкому</t>
  </si>
  <si>
    <t>Людмила Дмитрієва</t>
  </si>
  <si>
    <t>перерозподілу доходів та видатків</t>
  </si>
  <si>
    <r>
      <t>21.12.2019</t>
    </r>
    <r>
      <rPr>
        <i/>
        <sz val="62"/>
        <rFont val="Times New Roman"/>
        <family val="1"/>
      </rPr>
      <t xml:space="preserve"> № 453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</si>
</sst>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"/>
      <family val="2"/>
    </font>
    <font>
      <sz val="10"/>
      <name val="Times New Roman"/>
      <family val="1"/>
    </font>
    <font>
      <sz val="44"/>
      <name val="Times New Roman"/>
      <family val="1"/>
    </font>
    <font>
      <sz val="30"/>
      <name val="Times New Roman"/>
      <family val="1"/>
    </font>
    <font>
      <i/>
      <sz val="47"/>
      <name val="Times New Roman"/>
      <family val="1"/>
    </font>
    <font>
      <i/>
      <u val="single"/>
      <sz val="62"/>
      <name val="Times New Roman"/>
      <family val="1"/>
    </font>
    <font>
      <i/>
      <sz val="62"/>
      <name val="Times New Roman"/>
      <family val="1"/>
    </font>
    <font>
      <sz val="62"/>
      <name val="Times New Roman"/>
      <family val="1"/>
    </font>
    <font>
      <b/>
      <i/>
      <sz val="65"/>
      <name val="Times New Roman"/>
      <family val="1"/>
    </font>
    <font>
      <b/>
      <sz val="14"/>
      <name val="Times New Roman"/>
      <family val="1"/>
    </font>
    <font>
      <sz val="40"/>
      <name val="Times New Roman"/>
      <family val="1"/>
    </font>
    <font>
      <sz val="42"/>
      <name val="Times New Roman"/>
      <family val="1"/>
    </font>
    <font>
      <sz val="22"/>
      <name val="Times New Roman"/>
      <family val="1"/>
    </font>
    <font>
      <b/>
      <sz val="42"/>
      <name val="Times New Roman"/>
      <family val="1"/>
    </font>
    <font>
      <sz val="41"/>
      <name val="Times New Roman"/>
      <family val="1"/>
    </font>
    <font>
      <sz val="36"/>
      <name val="Times New Roman"/>
      <family val="1"/>
    </font>
    <font>
      <sz val="13"/>
      <name val="Times New Roman"/>
      <family val="1"/>
    </font>
    <font>
      <b/>
      <i/>
      <sz val="60"/>
      <name val="Times New Roman"/>
      <family val="1"/>
    </font>
    <font>
      <b/>
      <i/>
      <sz val="45"/>
      <name val="Times New Roman"/>
      <family val="1"/>
    </font>
    <font>
      <sz val="35"/>
      <name val="Times New Roman"/>
      <family val="1"/>
    </font>
    <font>
      <i/>
      <sz val="61"/>
      <name val="Times New Roman"/>
      <family val="1"/>
    </font>
    <font>
      <sz val="6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ill="0" applyBorder="0" applyAlignment="0" applyProtection="0"/>
    <xf numFmtId="0" fontId="42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33" borderId="10" xfId="54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left" vertical="center" wrapText="1"/>
      <protection/>
    </xf>
    <xf numFmtId="4" fontId="13" fillId="0" borderId="10" xfId="53" applyNumberFormat="1" applyFont="1" applyBorder="1" applyAlignment="1">
      <alignment horizontal="right" vertical="center" wrapText="1"/>
      <protection/>
    </xf>
    <xf numFmtId="2" fontId="13" fillId="0" borderId="10" xfId="53" applyNumberFormat="1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0" fontId="11" fillId="0" borderId="10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left" vertical="center" wrapText="1"/>
      <protection/>
    </xf>
    <xf numFmtId="4" fontId="11" fillId="0" borderId="10" xfId="53" applyNumberFormat="1" applyFont="1" applyBorder="1" applyAlignment="1">
      <alignment horizontal="right" vertical="center" wrapText="1"/>
      <protection/>
    </xf>
    <xf numFmtId="4" fontId="11" fillId="0" borderId="10" xfId="53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33" borderId="14" xfId="54" applyFont="1" applyFill="1" applyBorder="1" applyAlignment="1">
      <alignment horizontal="left" vertical="center" wrapText="1"/>
      <protection/>
    </xf>
    <xf numFmtId="49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ДОДАТКИ 1 2016" xfId="53"/>
    <cellStyle name="Обычный_ДОДАТКИ 1,2, 3,4, 5, 6 від  22.12.17 №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view="pageBreakPreview" zoomScale="25" zoomScaleNormal="50" zoomScaleSheetLayoutView="25" zoomScalePageLayoutView="0" workbookViewId="0" topLeftCell="A1">
      <selection activeCell="E5" sqref="E5"/>
    </sheetView>
  </sheetViews>
  <sheetFormatPr defaultColWidth="11.57421875" defaultRowHeight="12.75"/>
  <cols>
    <col min="1" max="1" width="39.8515625" style="1" customWidth="1"/>
    <col min="2" max="2" width="255.57421875" style="1" customWidth="1"/>
    <col min="3" max="3" width="57.140625" style="1" customWidth="1"/>
    <col min="4" max="4" width="56.140625" style="1" customWidth="1"/>
    <col min="5" max="5" width="59.00390625" style="1" customWidth="1"/>
    <col min="6" max="7" width="0" style="1" hidden="1" customWidth="1"/>
    <col min="8" max="8" width="58.7109375" style="1" customWidth="1"/>
    <col min="9" max="9" width="0" style="1" hidden="1" customWidth="1"/>
    <col min="10" max="11" width="9.140625" style="1" customWidth="1"/>
    <col min="12" max="12" width="12.00390625" style="1" customWidth="1"/>
    <col min="13" max="253" width="9.140625" style="1" customWidth="1"/>
  </cols>
  <sheetData>
    <row r="2" spans="1:9" ht="78">
      <c r="A2" s="2"/>
      <c r="B2" s="2"/>
      <c r="E2" s="43" t="s">
        <v>30</v>
      </c>
      <c r="F2" s="43"/>
      <c r="G2" s="44"/>
      <c r="H2" s="44"/>
      <c r="I2" s="3"/>
    </row>
    <row r="3" spans="1:9" ht="78">
      <c r="A3" s="2"/>
      <c r="B3" s="2"/>
      <c r="E3" s="43" t="s">
        <v>31</v>
      </c>
      <c r="F3" s="43"/>
      <c r="G3" s="44"/>
      <c r="H3" s="44"/>
      <c r="I3" s="3"/>
    </row>
    <row r="4" spans="1:9" ht="78">
      <c r="A4" s="2"/>
      <c r="B4" s="2"/>
      <c r="E4" s="43" t="s">
        <v>32</v>
      </c>
      <c r="F4" s="43"/>
      <c r="G4" s="44"/>
      <c r="H4" s="44"/>
      <c r="I4" s="3"/>
    </row>
    <row r="5" spans="1:9" ht="79.5">
      <c r="A5" s="2"/>
      <c r="B5" s="2"/>
      <c r="C5" s="4"/>
      <c r="E5" s="5" t="s">
        <v>65</v>
      </c>
      <c r="F5" s="6"/>
      <c r="G5" s="7"/>
      <c r="H5" s="7"/>
      <c r="I5" s="3"/>
    </row>
    <row r="6" spans="5:8" ht="48.75" customHeight="1">
      <c r="E6" s="3"/>
      <c r="F6" s="3"/>
      <c r="G6" s="3"/>
      <c r="H6" s="3"/>
    </row>
    <row r="7" spans="1:8" ht="87" customHeight="1">
      <c r="A7" s="68" t="s">
        <v>0</v>
      </c>
      <c r="B7" s="68"/>
      <c r="C7" s="68"/>
      <c r="D7" s="68"/>
      <c r="E7" s="68"/>
      <c r="F7" s="68"/>
      <c r="G7" s="68"/>
      <c r="H7" s="68"/>
    </row>
    <row r="8" spans="1:8" ht="49.5" customHeight="1">
      <c r="A8" s="8"/>
      <c r="B8" s="8"/>
      <c r="C8" s="8"/>
      <c r="D8" s="8"/>
      <c r="E8" s="8"/>
      <c r="F8" s="8"/>
      <c r="G8" s="8"/>
      <c r="H8" s="9" t="s">
        <v>1</v>
      </c>
    </row>
    <row r="9" spans="1:8" ht="59.25" customHeight="1">
      <c r="A9" s="65" t="s">
        <v>2</v>
      </c>
      <c r="B9" s="65" t="s">
        <v>3</v>
      </c>
      <c r="C9" s="65" t="s">
        <v>4</v>
      </c>
      <c r="D9" s="65" t="s">
        <v>5</v>
      </c>
      <c r="E9" s="65"/>
      <c r="F9" s="10"/>
      <c r="G9" s="10"/>
      <c r="H9" s="65" t="s">
        <v>6</v>
      </c>
    </row>
    <row r="10" spans="1:8" ht="45.75" customHeight="1">
      <c r="A10" s="65"/>
      <c r="B10" s="65"/>
      <c r="C10" s="65"/>
      <c r="D10" s="65" t="s">
        <v>7</v>
      </c>
      <c r="E10" s="65" t="s">
        <v>64</v>
      </c>
      <c r="F10" s="65" t="s">
        <v>8</v>
      </c>
      <c r="G10" s="65" t="s">
        <v>9</v>
      </c>
      <c r="H10" s="65"/>
    </row>
    <row r="11" spans="1:8" ht="42.75" customHeight="1">
      <c r="A11" s="65"/>
      <c r="B11" s="65"/>
      <c r="C11" s="65"/>
      <c r="D11" s="65"/>
      <c r="E11" s="65"/>
      <c r="F11" s="65"/>
      <c r="G11" s="65"/>
      <c r="H11" s="65"/>
    </row>
    <row r="12" spans="1:8" ht="181.5" customHeight="1">
      <c r="A12" s="65"/>
      <c r="B12" s="65"/>
      <c r="C12" s="65"/>
      <c r="D12" s="65"/>
      <c r="E12" s="65"/>
      <c r="F12" s="65"/>
      <c r="G12" s="65"/>
      <c r="H12" s="65"/>
    </row>
    <row r="13" spans="1:8" s="12" customFormat="1" ht="36.75" customHeight="1">
      <c r="A13" s="11">
        <v>1</v>
      </c>
      <c r="B13" s="11">
        <v>2</v>
      </c>
      <c r="C13" s="11">
        <v>3</v>
      </c>
      <c r="D13" s="11">
        <v>4</v>
      </c>
      <c r="E13" s="11">
        <v>7</v>
      </c>
      <c r="F13" s="11">
        <v>5</v>
      </c>
      <c r="G13" s="11">
        <v>6</v>
      </c>
      <c r="H13" s="11">
        <v>8</v>
      </c>
    </row>
    <row r="14" spans="1:8" s="12" customFormat="1" ht="116.25" customHeight="1">
      <c r="A14" s="13"/>
      <c r="B14" s="14" t="s">
        <v>10</v>
      </c>
      <c r="C14" s="15">
        <v>211323877.81</v>
      </c>
      <c r="D14" s="15">
        <f>D15+D25+D32</f>
        <v>1031005</v>
      </c>
      <c r="E14" s="15">
        <f>E15+E25+E32</f>
        <v>0</v>
      </c>
      <c r="F14" s="15"/>
      <c r="G14" s="15"/>
      <c r="H14" s="15">
        <f aca="true" t="shared" si="0" ref="H14:H36">C14+D14+E14</f>
        <v>212354882.81</v>
      </c>
    </row>
    <row r="15" spans="1:8" s="12" customFormat="1" ht="116.25" customHeight="1">
      <c r="A15" s="45">
        <v>10000000</v>
      </c>
      <c r="B15" s="46" t="s">
        <v>33</v>
      </c>
      <c r="C15" s="24">
        <v>11011600</v>
      </c>
      <c r="D15" s="24">
        <v>0</v>
      </c>
      <c r="E15" s="24">
        <f>E16+E18</f>
        <v>-18255</v>
      </c>
      <c r="F15" s="24">
        <f>F18</f>
        <v>25550</v>
      </c>
      <c r="G15" s="15"/>
      <c r="H15" s="15">
        <f t="shared" si="0"/>
        <v>10993345</v>
      </c>
    </row>
    <row r="16" spans="1:8" s="49" customFormat="1" ht="116.25" customHeight="1">
      <c r="A16" s="45">
        <v>14000000</v>
      </c>
      <c r="B16" s="46" t="s">
        <v>34</v>
      </c>
      <c r="C16" s="47">
        <f>C17</f>
        <v>4272600</v>
      </c>
      <c r="D16" s="47">
        <f>D17</f>
        <v>0</v>
      </c>
      <c r="E16" s="48">
        <f>E17</f>
        <v>-55000</v>
      </c>
      <c r="F16" s="24"/>
      <c r="G16" s="15"/>
      <c r="H16" s="15">
        <f t="shared" si="0"/>
        <v>4217600</v>
      </c>
    </row>
    <row r="17" spans="1:8" s="49" customFormat="1" ht="116.25" customHeight="1">
      <c r="A17" s="50">
        <v>14040000</v>
      </c>
      <c r="B17" s="51" t="s">
        <v>35</v>
      </c>
      <c r="C17" s="52">
        <v>4272600</v>
      </c>
      <c r="D17" s="52">
        <v>0</v>
      </c>
      <c r="E17" s="53">
        <v>-55000</v>
      </c>
      <c r="F17" s="24"/>
      <c r="G17" s="15"/>
      <c r="H17" s="15">
        <f t="shared" si="0"/>
        <v>4217600</v>
      </c>
    </row>
    <row r="18" spans="1:8" s="12" customFormat="1" ht="116.25" customHeight="1">
      <c r="A18" s="45">
        <v>18000000</v>
      </c>
      <c r="B18" s="46" t="s">
        <v>36</v>
      </c>
      <c r="C18" s="24">
        <v>6739000</v>
      </c>
      <c r="D18" s="24">
        <v>0</v>
      </c>
      <c r="E18" s="24">
        <f>E19+E23</f>
        <v>36745</v>
      </c>
      <c r="F18" s="24">
        <f>F19+F27+F29</f>
        <v>25550</v>
      </c>
      <c r="G18" s="15"/>
      <c r="H18" s="15">
        <f t="shared" si="0"/>
        <v>6775745</v>
      </c>
    </row>
    <row r="19" spans="1:8" s="12" customFormat="1" ht="116.25" customHeight="1">
      <c r="A19" s="45">
        <v>18010000</v>
      </c>
      <c r="B19" s="46" t="s">
        <v>37</v>
      </c>
      <c r="C19" s="24">
        <v>6139800</v>
      </c>
      <c r="D19" s="24">
        <v>0</v>
      </c>
      <c r="E19" s="24">
        <f>E20+E21+E22</f>
        <v>242610</v>
      </c>
      <c r="F19" s="24">
        <f>SUM(F20:F26)</f>
        <v>-135687</v>
      </c>
      <c r="G19" s="15"/>
      <c r="H19" s="15">
        <f t="shared" si="0"/>
        <v>6382410</v>
      </c>
    </row>
    <row r="20" spans="1:8" s="12" customFormat="1" ht="116.25" customHeight="1">
      <c r="A20" s="50">
        <v>18010200</v>
      </c>
      <c r="B20" s="51" t="s">
        <v>38</v>
      </c>
      <c r="C20" s="34">
        <v>412200</v>
      </c>
      <c r="D20" s="34">
        <v>0</v>
      </c>
      <c r="E20" s="34">
        <v>-28000</v>
      </c>
      <c r="F20" s="34">
        <v>11212</v>
      </c>
      <c r="G20" s="15"/>
      <c r="H20" s="15">
        <f t="shared" si="0"/>
        <v>384200</v>
      </c>
    </row>
    <row r="21" spans="1:8" s="12" customFormat="1" ht="116.25" customHeight="1">
      <c r="A21" s="50">
        <v>18010300</v>
      </c>
      <c r="B21" s="51" t="s">
        <v>39</v>
      </c>
      <c r="C21" s="34">
        <v>550800</v>
      </c>
      <c r="D21" s="34">
        <v>0</v>
      </c>
      <c r="E21" s="34">
        <v>-40000</v>
      </c>
      <c r="F21" s="34">
        <v>173064</v>
      </c>
      <c r="G21" s="15"/>
      <c r="H21" s="15">
        <f t="shared" si="0"/>
        <v>510800</v>
      </c>
    </row>
    <row r="22" spans="1:8" s="12" customFormat="1" ht="116.25" customHeight="1">
      <c r="A22" s="50">
        <v>18010400</v>
      </c>
      <c r="B22" s="51" t="s">
        <v>40</v>
      </c>
      <c r="C22" s="34">
        <v>5063400</v>
      </c>
      <c r="D22" s="34">
        <v>0</v>
      </c>
      <c r="E22" s="34">
        <v>310610</v>
      </c>
      <c r="F22" s="34">
        <v>-260000</v>
      </c>
      <c r="G22" s="15"/>
      <c r="H22" s="15">
        <f t="shared" si="0"/>
        <v>5374010</v>
      </c>
    </row>
    <row r="23" spans="1:8" s="12" customFormat="1" ht="116.25" customHeight="1">
      <c r="A23" s="45">
        <v>18020000</v>
      </c>
      <c r="B23" s="46" t="s">
        <v>41</v>
      </c>
      <c r="C23" s="24">
        <f>C24</f>
        <v>599200</v>
      </c>
      <c r="D23" s="24">
        <v>0</v>
      </c>
      <c r="E23" s="24">
        <f>E24</f>
        <v>-205865</v>
      </c>
      <c r="F23" s="24">
        <f>F24</f>
        <v>-173245</v>
      </c>
      <c r="G23" s="15"/>
      <c r="H23" s="15">
        <f t="shared" si="0"/>
        <v>393335</v>
      </c>
    </row>
    <row r="24" spans="1:8" s="12" customFormat="1" ht="116.25" customHeight="1">
      <c r="A24" s="50">
        <v>18020100</v>
      </c>
      <c r="B24" s="51" t="s">
        <v>42</v>
      </c>
      <c r="C24" s="34">
        <v>599200</v>
      </c>
      <c r="D24" s="34">
        <v>0</v>
      </c>
      <c r="E24" s="34">
        <v>-205865</v>
      </c>
      <c r="F24" s="34">
        <v>-173245</v>
      </c>
      <c r="G24" s="15"/>
      <c r="H24" s="15">
        <f t="shared" si="0"/>
        <v>393335</v>
      </c>
    </row>
    <row r="25" spans="1:8" s="12" customFormat="1" ht="116.25" customHeight="1">
      <c r="A25" s="45">
        <v>20000000</v>
      </c>
      <c r="B25" s="46" t="s">
        <v>43</v>
      </c>
      <c r="C25" s="24">
        <f>C26+C29</f>
        <v>190000</v>
      </c>
      <c r="D25" s="24">
        <v>0</v>
      </c>
      <c r="E25" s="24">
        <f>E26+E29</f>
        <v>18255</v>
      </c>
      <c r="F25" s="24">
        <f>F26+F29</f>
        <v>161237</v>
      </c>
      <c r="G25" s="15"/>
      <c r="H25" s="15">
        <f t="shared" si="0"/>
        <v>208255</v>
      </c>
    </row>
    <row r="26" spans="1:8" s="12" customFormat="1" ht="116.25" customHeight="1">
      <c r="A26" s="45">
        <v>21000000</v>
      </c>
      <c r="B26" s="46" t="s">
        <v>44</v>
      </c>
      <c r="C26" s="24">
        <f>C27</f>
        <v>50000</v>
      </c>
      <c r="D26" s="24">
        <v>0</v>
      </c>
      <c r="E26" s="24">
        <f>E27</f>
        <v>33755</v>
      </c>
      <c r="F26" s="24">
        <f>F27</f>
        <v>125290</v>
      </c>
      <c r="G26" s="15"/>
      <c r="H26" s="15">
        <f t="shared" si="0"/>
        <v>83755</v>
      </c>
    </row>
    <row r="27" spans="1:8" s="12" customFormat="1" ht="116.25" customHeight="1">
      <c r="A27" s="45">
        <v>21080000</v>
      </c>
      <c r="B27" s="46" t="s">
        <v>45</v>
      </c>
      <c r="C27" s="24">
        <f>C28</f>
        <v>50000</v>
      </c>
      <c r="D27" s="24">
        <v>0</v>
      </c>
      <c r="E27" s="24">
        <f>E28</f>
        <v>33755</v>
      </c>
      <c r="F27" s="24">
        <f>F28</f>
        <v>125290</v>
      </c>
      <c r="G27" s="15"/>
      <c r="H27" s="15">
        <f t="shared" si="0"/>
        <v>83755</v>
      </c>
    </row>
    <row r="28" spans="1:8" s="12" customFormat="1" ht="116.25" customHeight="1">
      <c r="A28" s="50">
        <v>21081100</v>
      </c>
      <c r="B28" s="51" t="s">
        <v>46</v>
      </c>
      <c r="C28" s="34">
        <v>50000</v>
      </c>
      <c r="D28" s="34">
        <v>0</v>
      </c>
      <c r="E28" s="34">
        <v>33755</v>
      </c>
      <c r="F28" s="34">
        <v>125290</v>
      </c>
      <c r="G28" s="15"/>
      <c r="H28" s="15">
        <f t="shared" si="0"/>
        <v>83755</v>
      </c>
    </row>
    <row r="29" spans="1:8" s="12" customFormat="1" ht="116.25" customHeight="1">
      <c r="A29" s="45">
        <v>22000000</v>
      </c>
      <c r="B29" s="46" t="s">
        <v>47</v>
      </c>
      <c r="C29" s="24">
        <f>C30</f>
        <v>140000</v>
      </c>
      <c r="D29" s="24">
        <v>0</v>
      </c>
      <c r="E29" s="24">
        <f>E30</f>
        <v>-15500</v>
      </c>
      <c r="F29" s="24">
        <f>F30</f>
        <v>35947</v>
      </c>
      <c r="G29" s="15"/>
      <c r="H29" s="15">
        <f t="shared" si="0"/>
        <v>124500</v>
      </c>
    </row>
    <row r="30" spans="1:8" s="12" customFormat="1" ht="116.25" customHeight="1">
      <c r="A30" s="45">
        <v>22010000</v>
      </c>
      <c r="B30" s="46" t="s">
        <v>48</v>
      </c>
      <c r="C30" s="24">
        <f>C31</f>
        <v>140000</v>
      </c>
      <c r="D30" s="24">
        <v>0</v>
      </c>
      <c r="E30" s="24">
        <f>E31</f>
        <v>-15500</v>
      </c>
      <c r="F30" s="24">
        <f>F31</f>
        <v>35947</v>
      </c>
      <c r="G30" s="15"/>
      <c r="H30" s="15">
        <f t="shared" si="0"/>
        <v>124500</v>
      </c>
    </row>
    <row r="31" spans="1:8" s="12" customFormat="1" ht="116.25" customHeight="1">
      <c r="A31" s="50">
        <v>22012500</v>
      </c>
      <c r="B31" s="51" t="s">
        <v>49</v>
      </c>
      <c r="C31" s="34">
        <v>140000</v>
      </c>
      <c r="D31" s="34">
        <v>0</v>
      </c>
      <c r="E31" s="34">
        <v>-15500</v>
      </c>
      <c r="F31" s="34">
        <v>35947</v>
      </c>
      <c r="G31" s="15"/>
      <c r="H31" s="15">
        <f t="shared" si="0"/>
        <v>124500</v>
      </c>
    </row>
    <row r="32" spans="1:8" s="12" customFormat="1" ht="116.25" customHeight="1">
      <c r="A32" s="45">
        <v>40000000</v>
      </c>
      <c r="B32" s="46" t="s">
        <v>50</v>
      </c>
      <c r="C32" s="15">
        <v>200122277.81</v>
      </c>
      <c r="D32" s="15">
        <f>D33</f>
        <v>1031005</v>
      </c>
      <c r="E32" s="15">
        <f>E33</f>
        <v>0</v>
      </c>
      <c r="F32" s="15"/>
      <c r="G32" s="15"/>
      <c r="H32" s="15">
        <f t="shared" si="0"/>
        <v>201153282.81</v>
      </c>
    </row>
    <row r="33" spans="1:8" s="12" customFormat="1" ht="116.25" customHeight="1">
      <c r="A33" s="45">
        <v>41000000</v>
      </c>
      <c r="B33" s="46" t="s">
        <v>51</v>
      </c>
      <c r="C33" s="15">
        <v>200122277.81</v>
      </c>
      <c r="D33" s="15">
        <f>D34</f>
        <v>1031005</v>
      </c>
      <c r="E33" s="15">
        <f>E34</f>
        <v>0</v>
      </c>
      <c r="F33" s="15"/>
      <c r="G33" s="15"/>
      <c r="H33" s="15">
        <f t="shared" si="0"/>
        <v>201153282.81</v>
      </c>
    </row>
    <row r="34" spans="1:8" s="12" customFormat="1" ht="109.5" customHeight="1">
      <c r="A34" s="16">
        <v>41050000</v>
      </c>
      <c r="B34" s="17" t="s">
        <v>11</v>
      </c>
      <c r="C34" s="15">
        <v>161031306.81</v>
      </c>
      <c r="D34" s="15">
        <f>D36+D37+D38+D35</f>
        <v>1031005</v>
      </c>
      <c r="E34" s="15">
        <v>0</v>
      </c>
      <c r="F34" s="15"/>
      <c r="G34" s="15"/>
      <c r="H34" s="15">
        <f t="shared" si="0"/>
        <v>162062311.81</v>
      </c>
    </row>
    <row r="35" spans="1:8" s="12" customFormat="1" ht="409.5" customHeight="1">
      <c r="A35" s="10">
        <v>41050700</v>
      </c>
      <c r="B35" s="54" t="s">
        <v>13</v>
      </c>
      <c r="C35" s="19">
        <v>2068362</v>
      </c>
      <c r="D35" s="20">
        <v>-37379</v>
      </c>
      <c r="E35" s="20">
        <v>0</v>
      </c>
      <c r="F35" s="20"/>
      <c r="G35" s="20"/>
      <c r="H35" s="20">
        <f t="shared" si="0"/>
        <v>2030983</v>
      </c>
    </row>
    <row r="36" spans="1:8" s="12" customFormat="1" ht="283.5" customHeight="1">
      <c r="A36" s="10">
        <v>41050900</v>
      </c>
      <c r="B36" s="18" t="s">
        <v>52</v>
      </c>
      <c r="C36" s="19">
        <v>534192</v>
      </c>
      <c r="D36" s="20">
        <v>1068384</v>
      </c>
      <c r="E36" s="20">
        <v>0</v>
      </c>
      <c r="F36" s="20"/>
      <c r="G36" s="20"/>
      <c r="H36" s="20">
        <f t="shared" si="0"/>
        <v>1602576</v>
      </c>
    </row>
    <row r="37" spans="1:8" s="12" customFormat="1" ht="244.5" customHeight="1" hidden="1">
      <c r="A37" s="10">
        <v>41050200</v>
      </c>
      <c r="B37" s="21" t="s">
        <v>12</v>
      </c>
      <c r="C37" s="19">
        <v>0</v>
      </c>
      <c r="D37" s="20">
        <v>0</v>
      </c>
      <c r="E37" s="20">
        <v>0</v>
      </c>
      <c r="F37" s="20"/>
      <c r="G37" s="20"/>
      <c r="H37" s="20" t="e">
        <f>C37+D37+#REF!+#REF!+E37</f>
        <v>#REF!</v>
      </c>
    </row>
    <row r="38" spans="1:8" s="12" customFormat="1" ht="409.5" customHeight="1" hidden="1">
      <c r="A38" s="10">
        <v>41050700</v>
      </c>
      <c r="B38" s="22" t="s">
        <v>13</v>
      </c>
      <c r="C38" s="19">
        <v>0</v>
      </c>
      <c r="D38" s="20">
        <v>0</v>
      </c>
      <c r="E38" s="20">
        <v>0</v>
      </c>
      <c r="F38" s="20"/>
      <c r="G38" s="20"/>
      <c r="H38" s="20" t="e">
        <f>C38+D38+#REF!+#REF!+E38</f>
        <v>#REF!</v>
      </c>
    </row>
    <row r="39" spans="1:8" ht="116.25" customHeight="1">
      <c r="A39" s="11"/>
      <c r="B39" s="23" t="s">
        <v>14</v>
      </c>
      <c r="C39" s="24">
        <v>202329894.81</v>
      </c>
      <c r="D39" s="24">
        <f>D40+D45</f>
        <v>-37379</v>
      </c>
      <c r="E39" s="24">
        <f>E40+E45+E47</f>
        <v>384000</v>
      </c>
      <c r="F39" s="24" t="e">
        <f>F40+F45</f>
        <v>#REF!</v>
      </c>
      <c r="G39" s="24" t="e">
        <f>G40+G45</f>
        <v>#REF!</v>
      </c>
      <c r="H39" s="24">
        <f>C39+E39+D39</f>
        <v>202676515.81</v>
      </c>
    </row>
    <row r="40" spans="1:8" ht="115.5" customHeight="1">
      <c r="A40" s="25" t="s">
        <v>15</v>
      </c>
      <c r="B40" s="26" t="s">
        <v>16</v>
      </c>
      <c r="C40" s="27">
        <v>35058687</v>
      </c>
      <c r="D40" s="27">
        <v>0</v>
      </c>
      <c r="E40" s="27">
        <f>E41+E44</f>
        <v>444640</v>
      </c>
      <c r="F40" s="27" t="e">
        <f>F41+F44+#REF!+#REF!+#REF!+#REF!+#REF!</f>
        <v>#REF!</v>
      </c>
      <c r="G40" s="27" t="e">
        <f>G41+G44+#REF!+#REF!+#REF!+#REF!+#REF!</f>
        <v>#REF!</v>
      </c>
      <c r="H40" s="24">
        <f>C40+E40</f>
        <v>35503327</v>
      </c>
    </row>
    <row r="41" spans="1:8" ht="145.5" customHeight="1">
      <c r="A41" s="28" t="s">
        <v>17</v>
      </c>
      <c r="B41" s="29" t="s">
        <v>18</v>
      </c>
      <c r="C41" s="30">
        <v>33085299</v>
      </c>
      <c r="D41" s="30"/>
      <c r="E41" s="30">
        <v>492662</v>
      </c>
      <c r="F41" s="30"/>
      <c r="G41" s="30"/>
      <c r="H41" s="34">
        <f>C41+E41</f>
        <v>33577961</v>
      </c>
    </row>
    <row r="42" spans="1:8" ht="76.5" customHeight="1">
      <c r="A42" s="28"/>
      <c r="B42" s="29" t="s">
        <v>19</v>
      </c>
      <c r="C42" s="30">
        <v>24179133</v>
      </c>
      <c r="D42" s="30"/>
      <c r="E42" s="30">
        <v>487490</v>
      </c>
      <c r="F42" s="30"/>
      <c r="G42" s="30"/>
      <c r="H42" s="34">
        <f>C42+E42</f>
        <v>24666623</v>
      </c>
    </row>
    <row r="43" spans="1:8" ht="70.5" customHeight="1">
      <c r="A43" s="28"/>
      <c r="B43" s="18" t="s">
        <v>20</v>
      </c>
      <c r="C43" s="30">
        <v>573663</v>
      </c>
      <c r="D43" s="30"/>
      <c r="E43" s="30">
        <f>-53629-2006</f>
        <v>-55635</v>
      </c>
      <c r="F43" s="30"/>
      <c r="G43" s="30"/>
      <c r="H43" s="34">
        <f>C43+E43</f>
        <v>518028</v>
      </c>
    </row>
    <row r="44" spans="1:8" ht="115.5" customHeight="1">
      <c r="A44" s="28" t="s">
        <v>53</v>
      </c>
      <c r="B44" s="29" t="s">
        <v>54</v>
      </c>
      <c r="C44" s="30">
        <v>1264164</v>
      </c>
      <c r="D44" s="30"/>
      <c r="E44" s="30">
        <v>-48022</v>
      </c>
      <c r="F44" s="30"/>
      <c r="G44" s="30"/>
      <c r="H44" s="34">
        <f>C44+E44</f>
        <v>1216142</v>
      </c>
    </row>
    <row r="45" spans="1:8" ht="153.75" customHeight="1">
      <c r="A45" s="25" t="s">
        <v>21</v>
      </c>
      <c r="B45" s="26" t="s">
        <v>22</v>
      </c>
      <c r="C45" s="27">
        <v>165161491.81</v>
      </c>
      <c r="D45" s="27">
        <f>D46</f>
        <v>-37379</v>
      </c>
      <c r="E45" s="27">
        <f>E46</f>
        <v>0</v>
      </c>
      <c r="F45" s="27">
        <f>F46</f>
        <v>0</v>
      </c>
      <c r="G45" s="60">
        <f>G46</f>
        <v>0</v>
      </c>
      <c r="H45" s="27">
        <f>C45+E45+D45</f>
        <v>165124112.81</v>
      </c>
    </row>
    <row r="46" spans="1:8" ht="385.5" customHeight="1">
      <c r="A46" s="62" t="s">
        <v>55</v>
      </c>
      <c r="B46" s="63" t="s">
        <v>56</v>
      </c>
      <c r="C46" s="64">
        <v>2068362</v>
      </c>
      <c r="D46" s="64">
        <v>-37379</v>
      </c>
      <c r="E46" s="64">
        <v>0</v>
      </c>
      <c r="F46" s="64"/>
      <c r="G46" s="64"/>
      <c r="H46" s="64">
        <f>C46+D46+E46</f>
        <v>2030983</v>
      </c>
    </row>
    <row r="47" spans="1:8" ht="126" customHeight="1">
      <c r="A47" s="61" t="s">
        <v>57</v>
      </c>
      <c r="B47" s="23" t="s">
        <v>58</v>
      </c>
      <c r="C47" s="15">
        <v>2109716</v>
      </c>
      <c r="D47" s="15">
        <f>D48</f>
        <v>0</v>
      </c>
      <c r="E47" s="15">
        <f>E48</f>
        <v>-60640</v>
      </c>
      <c r="F47" s="15">
        <f>F48</f>
        <v>0</v>
      </c>
      <c r="G47" s="15">
        <f>G48</f>
        <v>0</v>
      </c>
      <c r="H47" s="15">
        <f>C47+D47+E47</f>
        <v>2049076</v>
      </c>
    </row>
    <row r="48" spans="1:8" ht="120" customHeight="1">
      <c r="A48" s="55" t="s">
        <v>59</v>
      </c>
      <c r="B48" s="56" t="s">
        <v>54</v>
      </c>
      <c r="C48" s="30">
        <v>2109716</v>
      </c>
      <c r="D48" s="30">
        <v>0</v>
      </c>
      <c r="E48" s="30">
        <v>-60640</v>
      </c>
      <c r="F48" s="30"/>
      <c r="G48" s="30"/>
      <c r="H48" s="30">
        <f>C48+D48+E48</f>
        <v>2049076</v>
      </c>
    </row>
    <row r="49" spans="1:8" ht="72" customHeight="1">
      <c r="A49" s="38"/>
      <c r="B49" s="18" t="s">
        <v>20</v>
      </c>
      <c r="C49" s="34">
        <v>176536</v>
      </c>
      <c r="D49" s="34"/>
      <c r="E49" s="35">
        <v>-28300</v>
      </c>
      <c r="F49" s="34"/>
      <c r="G49" s="34"/>
      <c r="H49" s="34">
        <f>C49+E49</f>
        <v>148236</v>
      </c>
    </row>
    <row r="50" spans="1:8" s="37" customFormat="1" ht="72.75" customHeight="1">
      <c r="A50" s="13"/>
      <c r="B50" s="14" t="s">
        <v>23</v>
      </c>
      <c r="C50" s="15">
        <v>10024440</v>
      </c>
      <c r="D50" s="15">
        <f>D51+D54</f>
        <v>1068384</v>
      </c>
      <c r="E50" s="15">
        <f>E51</f>
        <v>-384000</v>
      </c>
      <c r="F50" s="15" t="e">
        <f>F51</f>
        <v>#REF!</v>
      </c>
      <c r="G50" s="15" t="e">
        <f>G51</f>
        <v>#REF!</v>
      </c>
      <c r="H50" s="15">
        <f>C50+E50+D50</f>
        <v>10708824</v>
      </c>
    </row>
    <row r="51" spans="1:8" s="37" customFormat="1" ht="135.75" customHeight="1">
      <c r="A51" s="25" t="s">
        <v>15</v>
      </c>
      <c r="B51" s="26" t="s">
        <v>16</v>
      </c>
      <c r="C51" s="27">
        <v>6392964</v>
      </c>
      <c r="D51" s="27">
        <f>D52</f>
        <v>0</v>
      </c>
      <c r="E51" s="27">
        <f>E52</f>
        <v>-384000</v>
      </c>
      <c r="F51" s="27" t="e">
        <f>#REF!</f>
        <v>#REF!</v>
      </c>
      <c r="G51" s="27" t="e">
        <f>#REF!</f>
        <v>#REF!</v>
      </c>
      <c r="H51" s="27">
        <f>C51+D51+E51</f>
        <v>6008964</v>
      </c>
    </row>
    <row r="52" spans="1:8" s="37" customFormat="1" ht="93.75" customHeight="1">
      <c r="A52" s="38" t="s">
        <v>53</v>
      </c>
      <c r="B52" s="36" t="s">
        <v>54</v>
      </c>
      <c r="C52" s="30">
        <v>958410</v>
      </c>
      <c r="D52" s="30"/>
      <c r="E52" s="30">
        <v>-384000</v>
      </c>
      <c r="F52" s="30"/>
      <c r="G52" s="30"/>
      <c r="H52" s="30">
        <f>C52+E52</f>
        <v>574410</v>
      </c>
    </row>
    <row r="53" spans="1:8" s="37" customFormat="1" ht="72.75" customHeight="1">
      <c r="A53" s="10"/>
      <c r="B53" s="18" t="s">
        <v>24</v>
      </c>
      <c r="C53" s="34">
        <v>958410</v>
      </c>
      <c r="D53" s="34">
        <v>0</v>
      </c>
      <c r="E53" s="34">
        <v>-384000</v>
      </c>
      <c r="F53" s="24"/>
      <c r="G53" s="24"/>
      <c r="H53" s="34">
        <f>C53+D53+E53</f>
        <v>574410</v>
      </c>
    </row>
    <row r="54" spans="1:8" s="37" customFormat="1" ht="135.75" customHeight="1">
      <c r="A54" s="32" t="s">
        <v>21</v>
      </c>
      <c r="B54" s="17" t="s">
        <v>22</v>
      </c>
      <c r="C54" s="24">
        <v>1548222</v>
      </c>
      <c r="D54" s="24">
        <f>D55</f>
        <v>1068384</v>
      </c>
      <c r="E54" s="24">
        <f>E55+E56</f>
        <v>0</v>
      </c>
      <c r="F54" s="24">
        <f>F55</f>
        <v>0</v>
      </c>
      <c r="G54" s="33">
        <f>G55</f>
        <v>0</v>
      </c>
      <c r="H54" s="24">
        <f>C54+E54+D54</f>
        <v>2616606</v>
      </c>
    </row>
    <row r="55" spans="1:8" s="37" customFormat="1" ht="261.75" customHeight="1">
      <c r="A55" s="57" t="s">
        <v>60</v>
      </c>
      <c r="B55" s="31" t="s">
        <v>61</v>
      </c>
      <c r="C55" s="30">
        <v>534192</v>
      </c>
      <c r="D55" s="20">
        <v>1068384</v>
      </c>
      <c r="E55" s="30">
        <v>0</v>
      </c>
      <c r="F55" s="30"/>
      <c r="G55" s="30"/>
      <c r="H55" s="58">
        <f>C55+D55+E55</f>
        <v>1602576</v>
      </c>
    </row>
    <row r="56" spans="1:8" s="37" customFormat="1" ht="72.75" customHeight="1">
      <c r="A56" s="10"/>
      <c r="B56" s="59" t="s">
        <v>24</v>
      </c>
      <c r="C56" s="34">
        <v>534192</v>
      </c>
      <c r="D56" s="34">
        <v>1068384</v>
      </c>
      <c r="E56" s="34">
        <v>0</v>
      </c>
      <c r="F56" s="24"/>
      <c r="G56" s="24"/>
      <c r="H56" s="34">
        <f>C56+D56+E56</f>
        <v>1602576</v>
      </c>
    </row>
    <row r="57" spans="1:8" s="37" customFormat="1" ht="81.75" customHeight="1">
      <c r="A57" s="38"/>
      <c r="B57" s="17" t="s">
        <v>25</v>
      </c>
      <c r="C57" s="15">
        <f aca="true" t="shared" si="1" ref="C57:H57">C58+C59</f>
        <v>-8993983</v>
      </c>
      <c r="D57" s="15">
        <f t="shared" si="1"/>
        <v>-1068384</v>
      </c>
      <c r="E57" s="15">
        <f t="shared" si="1"/>
        <v>384000</v>
      </c>
      <c r="F57" s="15">
        <f t="shared" si="1"/>
        <v>0</v>
      </c>
      <c r="G57" s="15">
        <f t="shared" si="1"/>
        <v>0</v>
      </c>
      <c r="H57" s="15">
        <f t="shared" si="1"/>
        <v>-9678367</v>
      </c>
    </row>
    <row r="58" spans="1:8" s="37" customFormat="1" ht="164.25" customHeight="1">
      <c r="A58" s="38"/>
      <c r="B58" s="39" t="s">
        <v>26</v>
      </c>
      <c r="C58" s="34">
        <v>339037</v>
      </c>
      <c r="D58" s="34">
        <v>0</v>
      </c>
      <c r="E58" s="34">
        <v>0</v>
      </c>
      <c r="F58" s="34">
        <v>0</v>
      </c>
      <c r="G58" s="34">
        <v>0</v>
      </c>
      <c r="H58" s="34">
        <f>C58+D58+E58</f>
        <v>339037</v>
      </c>
    </row>
    <row r="59" spans="1:8" s="37" customFormat="1" ht="153.75" customHeight="1">
      <c r="A59" s="38"/>
      <c r="B59" s="18" t="s">
        <v>27</v>
      </c>
      <c r="C59" s="34">
        <v>-9333020</v>
      </c>
      <c r="D59" s="20">
        <v>-1068384</v>
      </c>
      <c r="E59" s="34">
        <v>384000</v>
      </c>
      <c r="F59" s="34">
        <v>0</v>
      </c>
      <c r="G59" s="34">
        <v>0</v>
      </c>
      <c r="H59" s="34">
        <f>C59+D59+E59</f>
        <v>-10017404</v>
      </c>
    </row>
    <row r="60" spans="1:8" s="37" customFormat="1" ht="69" customHeight="1">
      <c r="A60" s="38"/>
      <c r="B60" s="17" t="s">
        <v>28</v>
      </c>
      <c r="C60" s="24">
        <f>C61</f>
        <v>9333020</v>
      </c>
      <c r="D60" s="24">
        <f>D61</f>
        <v>1068384</v>
      </c>
      <c r="E60" s="24">
        <f>E61</f>
        <v>-384000</v>
      </c>
      <c r="F60" s="24">
        <v>0</v>
      </c>
      <c r="G60" s="24">
        <f>G61</f>
        <v>0</v>
      </c>
      <c r="H60" s="24">
        <f>H61</f>
        <v>10017404</v>
      </c>
    </row>
    <row r="61" spans="1:8" s="37" customFormat="1" ht="159.75" customHeight="1">
      <c r="A61" s="38"/>
      <c r="B61" s="39" t="s">
        <v>29</v>
      </c>
      <c r="C61" s="34">
        <v>9333020</v>
      </c>
      <c r="D61" s="34">
        <v>1068384</v>
      </c>
      <c r="E61" s="34">
        <v>-384000</v>
      </c>
      <c r="F61" s="34">
        <v>0</v>
      </c>
      <c r="G61" s="34">
        <v>0</v>
      </c>
      <c r="H61" s="34">
        <f>C61+D61+E61</f>
        <v>10017404</v>
      </c>
    </row>
    <row r="62" spans="1:8" s="41" customFormat="1" ht="207" customHeight="1">
      <c r="A62" s="66" t="s">
        <v>62</v>
      </c>
      <c r="B62" s="66"/>
      <c r="C62" s="40"/>
      <c r="D62" s="40"/>
      <c r="E62" s="67" t="s">
        <v>63</v>
      </c>
      <c r="F62" s="67"/>
      <c r="G62" s="67"/>
      <c r="H62" s="67"/>
    </row>
    <row r="63" s="42" customFormat="1" ht="44.25"/>
  </sheetData>
  <sheetProtection selectLockedCells="1" selectUnlockedCells="1"/>
  <mergeCells count="12">
    <mergeCell ref="D10:D12"/>
    <mergeCell ref="E10:E12"/>
    <mergeCell ref="F10:F12"/>
    <mergeCell ref="G10:G12"/>
    <mergeCell ref="A62:B62"/>
    <mergeCell ref="E62:H62"/>
    <mergeCell ref="A7:H7"/>
    <mergeCell ref="A9:A12"/>
    <mergeCell ref="B9:B12"/>
    <mergeCell ref="C9:C12"/>
    <mergeCell ref="D9:E9"/>
    <mergeCell ref="H9:H12"/>
  </mergeCells>
  <printOptions/>
  <pageMargins left="0.5597222222222222" right="0.2902777777777778" top="0.5402777777777777" bottom="0.2298611111111111" header="0.5118055555555555" footer="0.5118055555555555"/>
  <pageSetup horizontalDpi="300" verticalDpi="3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cp:lastPrinted>2019-12-23T13:35:30Z</cp:lastPrinted>
  <dcterms:modified xsi:type="dcterms:W3CDTF">2019-12-28T08:58:41Z</dcterms:modified>
  <cp:category/>
  <cp:version/>
  <cp:contentType/>
  <cp:contentStatus/>
</cp:coreProperties>
</file>