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Дод 1" sheetId="1" r:id="rId1"/>
    <sheet name="Дод 2" sheetId="2" r:id="rId2"/>
  </sheets>
  <externalReferences>
    <externalReference r:id="rId5"/>
    <externalReference r:id="rId6"/>
    <externalReference r:id="rId7"/>
  </externalReferences>
  <definedNames>
    <definedName name="Excel_BuiltIn_Print_Area">#REF!</definedName>
    <definedName name="Excel_BuiltIn_Print_Area2">#REF!</definedName>
    <definedName name="Excel_BuiltIn_Print_Area4">#REF!</definedName>
    <definedName name="Excel_BuiltIn_Print_Area5">#REF!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6">#REF!</definedName>
    <definedName name="Excel_BuiltIn_Print_Titles2">#REF!</definedName>
    <definedName name="Excel_BuiltIn_Print_Titles_1">#REF!</definedName>
    <definedName name="Excel_BuiltIn_Print_Titles_1_1">#REF!</definedName>
    <definedName name="Excel_BuiltIn_Print_Titles_1_1_3">#REF!</definedName>
    <definedName name="Excel_BuiltIn_Print_Titles_1_2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3_2">#REF!</definedName>
    <definedName name="Excel_BuiltIn_Print_Titles_3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1'!$13:$13</definedName>
    <definedName name="_xlnm.Print_Titles" localSheetId="1">'Дод 2'!$11:$15</definedName>
    <definedName name="_xlnm.Print_Area" localSheetId="0">'Дод 1'!$A$1:$F$60</definedName>
    <definedName name="_xlnm.Print_Area" localSheetId="1">'Дод 2'!$A$1:$P$78</definedName>
  </definedNames>
  <calcPr fullCalcOnLoad="1"/>
</workbook>
</file>

<file path=xl/sharedStrings.xml><?xml version="1.0" encoding="utf-8"?>
<sst xmlns="http://schemas.openxmlformats.org/spreadsheetml/2006/main" count="290" uniqueCount="230">
  <si>
    <t xml:space="preserve">Додаток  1     </t>
  </si>
  <si>
    <t xml:space="preserve">до рішення виконкому </t>
  </si>
  <si>
    <t xml:space="preserve">     </t>
  </si>
  <si>
    <t xml:space="preserve">районної у місті ради </t>
  </si>
  <si>
    <t xml:space="preserve">Доходи районного у місті бюджету на 2020 рік 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</si>
  <si>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</si>
  <si>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</si>
  <si>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</si>
  <si>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</si>
  <si>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</si>
  <si>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</si>
  <si>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</si>
  <si>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</si>
  <si>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</si>
  <si>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</si>
  <si>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</si>
  <si>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</si>
  <si>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</si>
  <si>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</si>
  <si>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</si>
  <si>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</si>
  <si>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</si>
  <si>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</si>
  <si>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</si>
  <si>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</si>
  <si>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</si>
  <si>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</si>
  <si>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</si>
  <si>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</si>
  <si>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</si>
  <si>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</si>
  <si>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</si>
  <si>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</si>
  <si>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</si>
  <si>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</si>
  <si>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</si>
  <si>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</si>
  <si>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</si>
  <si>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</si>
  <si>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</si>
  <si>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</si>
  <si>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</si>
  <si>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</si>
  <si>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</si>
  <si>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</si>
  <si>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</si>
  <si>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</si>
  <si>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</si>
  <si>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</si>
  <si>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</si>
  <si>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</si>
  <si>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</si>
  <si>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</si>
  <si>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</si>
  <si>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</si>
  <si>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</si>
  <si>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</si>
  <si>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</si>
  <si>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до рішення виконкому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</si>
  <si>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</si>
  <si>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</si>
  <si>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</si>
  <si>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</si>
  <si>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</si>
  <si>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</si>
  <si>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</si>
  <si>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</si>
  <si>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</si>
  <si>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</si>
  <si>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</si>
  <si>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</si>
  <si>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</si>
  <si>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</si>
  <si>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</si>
  <si>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</si>
  <si>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</si>
  <si>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</si>
  <si>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</si>
  <si>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</si>
  <si>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</si>
  <si>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</si>
  <si>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</si>
  <si>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</si>
  <si>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</si>
  <si>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</si>
  <si>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</si>
  <si>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</si>
  <si>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</si>
  <si>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</si>
  <si>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</si>
  <si>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</si>
  <si>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</si>
  <si>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</si>
  <si>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</si>
  <si>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</si>
  <si>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</si>
  <si>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</si>
  <si>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</si>
  <si>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</si>
  <si>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</si>
  <si>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</si>
  <si>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</si>
  <si>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</si>
  <si>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</si>
  <si>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</si>
  <si>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</si>
  <si>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</si>
  <si>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</si>
  <si>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</si>
  <si>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</si>
  <si>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</si>
  <si>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</si>
  <si>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</si>
  <si>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</si>
  <si>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</si>
  <si>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</si>
  <si>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</si>
  <si>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</si>
  <si>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</si>
  <si>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</si>
  <si>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</si>
  <si>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</si>
  <si>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</si>
  <si>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</si>
  <si>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</si>
  <si>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</si>
  <si>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</si>
  <si>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</si>
  <si>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</si>
  <si>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</si>
  <si>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</si>
  <si>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</si>
  <si>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</si>
  <si>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</si>
  <si>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</si>
  <si>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</si>
  <si>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</si>
  <si>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</si>
  <si>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</si>
  <si>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</si>
  <si>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</si>
  <si>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</si>
  <si>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</si>
  <si>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</si>
  <si>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</si>
  <si>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</si>
  <si>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</si>
  <si>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</si>
  <si>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</si>
  <si>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</si>
  <si>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</si>
  <si>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</si>
  <si>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</si>
  <si>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</si>
  <si>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</si>
  <si>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</si>
  <si>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</si>
  <si>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</si>
  <si>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</si>
  <si>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</si>
  <si>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</si>
  <si>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</si>
  <si>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</si>
  <si>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</si>
  <si>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</si>
  <si>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</si>
  <si>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</si>
  <si>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</si>
  <si>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</si>
  <si>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</si>
  <si>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</si>
  <si>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</si>
  <si>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</si>
  <si>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</si>
  <si>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</si>
  <si>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</si>
  <si>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</si>
  <si>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</si>
  <si>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</si>
  <si>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</si>
  <si>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</si>
  <si>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</si>
  <si>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</si>
  <si>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</si>
  <si>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</si>
  <si>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</si>
  <si>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</si>
  <si>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</si>
  <si>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</si>
  <si>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</si>
  <si>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</si>
  <si>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</si>
  <si>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</si>
  <si>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</si>
  <si>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</si>
  <si>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</si>
  <si>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</si>
  <si>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</si>
  <si>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</si>
  <si>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</si>
  <si>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</si>
  <si>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</si>
  <si>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</si>
  <si>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</si>
  <si>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</si>
  <si>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</si>
  <si>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</si>
  <si>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</si>
  <si>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</si>
  <si>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</si>
  <si>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</si>
  <si>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</si>
  <si>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</si>
  <si>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</si>
  <si>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</si>
  <si>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</si>
  <si>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</si>
  <si>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</si>
  <si>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</si>
  <si>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</si>
  <si>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</si>
  <si>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</si>
  <si>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</si>
  <si>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</si>
  <si>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</si>
  <si>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</si>
  <si>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Керуючий справами виконкому</t>
  </si>
  <si>
    <t>Людмила Дмитрієва</t>
  </si>
  <si>
    <r>
      <t>21.12.2019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452</t>
    </r>
  </si>
  <si>
    <r>
      <t>21.12.2019</t>
    </r>
    <r>
      <rPr>
        <i/>
        <sz val="50"/>
        <rFont val="Times New Roman"/>
        <family val="1"/>
      </rPr>
      <t xml:space="preserve"> №</t>
    </r>
    <r>
      <rPr>
        <i/>
        <u val="single"/>
        <sz val="50"/>
        <rFont val="Times New Roman"/>
        <family val="1"/>
      </rPr>
      <t>452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</si>
</sst>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50"/>
      <name val="Times New Roman"/>
      <family val="1"/>
    </font>
    <font>
      <sz val="14"/>
      <name val="Bookman Old Style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b/>
      <i/>
      <sz val="60"/>
      <name val="Times New Roman"/>
      <family val="1"/>
    </font>
    <font>
      <sz val="45"/>
      <name val="Bookman Old Style"/>
      <family val="1"/>
    </font>
    <font>
      <b/>
      <i/>
      <sz val="4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ill="0" applyBorder="0" applyAlignment="0" applyProtection="0"/>
    <xf numFmtId="0" fontId="55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4" applyFont="1">
      <alignment/>
      <protection/>
    </xf>
    <xf numFmtId="0" fontId="2" fillId="0" borderId="0" xfId="56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5" fillId="0" borderId="0" xfId="54" applyFont="1" applyAlignment="1">
      <alignment horizontal="left" indent="15"/>
      <protection/>
    </xf>
    <xf numFmtId="0" fontId="5" fillId="0" borderId="0" xfId="54" applyFont="1">
      <alignment/>
      <protection/>
    </xf>
    <xf numFmtId="0" fontId="7" fillId="0" borderId="0" xfId="54" applyFont="1">
      <alignment/>
      <protection/>
    </xf>
    <xf numFmtId="0" fontId="8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10" fillId="0" borderId="0" xfId="54" applyFont="1" applyBorder="1" applyAlignment="1">
      <alignment horizontal="center"/>
      <protection/>
    </xf>
    <xf numFmtId="49" fontId="11" fillId="0" borderId="0" xfId="54" applyNumberFormat="1" applyFont="1" applyBorder="1" applyAlignment="1">
      <alignment horizontal="center"/>
      <protection/>
    </xf>
    <xf numFmtId="0" fontId="12" fillId="0" borderId="0" xfId="54" applyFont="1" applyAlignment="1">
      <alignment horizontal="center" vertical="top"/>
      <protection/>
    </xf>
    <xf numFmtId="0" fontId="13" fillId="0" borderId="0" xfId="54" applyFont="1" applyAlignment="1">
      <alignment horizontal="right"/>
      <protection/>
    </xf>
    <xf numFmtId="0" fontId="14" fillId="0" borderId="10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wrapText="1"/>
      <protection/>
    </xf>
    <xf numFmtId="0" fontId="15" fillId="0" borderId="11" xfId="54" applyFont="1" applyBorder="1" applyAlignment="1">
      <alignment horizontal="center" vertical="center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6" fillId="0" borderId="0" xfId="54" applyFont="1">
      <alignment/>
      <protection/>
    </xf>
    <xf numFmtId="0" fontId="14" fillId="0" borderId="10" xfId="54" applyFont="1" applyBorder="1" applyAlignment="1">
      <alignment horizontal="left" vertical="center" wrapText="1"/>
      <protection/>
    </xf>
    <xf numFmtId="3" fontId="14" fillId="0" borderId="10" xfId="54" applyNumberFormat="1" applyFont="1" applyBorder="1" applyAlignment="1">
      <alignment horizontal="right" vertical="center" wrapText="1"/>
      <protection/>
    </xf>
    <xf numFmtId="0" fontId="14" fillId="0" borderId="10" xfId="54" applyFont="1" applyBorder="1" applyAlignment="1">
      <alignment horizontal="left"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33" borderId="10" xfId="54" applyNumberFormat="1" applyFont="1" applyFill="1" applyBorder="1" applyAlignment="1">
      <alignment horizontal="right" vertical="center" wrapText="1"/>
      <protection/>
    </xf>
    <xf numFmtId="4" fontId="14" fillId="0" borderId="10" xfId="54" applyNumberFormat="1" applyFont="1" applyBorder="1" applyAlignment="1">
      <alignment horizontal="lef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7" fillId="0" borderId="0" xfId="54" applyNumberFormat="1" applyFont="1">
      <alignment/>
      <protection/>
    </xf>
    <xf numFmtId="0" fontId="15" fillId="0" borderId="10" xfId="0" applyFont="1" applyBorder="1" applyAlignment="1">
      <alignment horizontal="left" vertical="center" wrapText="1"/>
    </xf>
    <xf numFmtId="0" fontId="15" fillId="33" borderId="10" xfId="54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55" applyFont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4" fontId="19" fillId="0" borderId="0" xfId="54" applyNumberFormat="1" applyFont="1">
      <alignment/>
      <protection/>
    </xf>
    <xf numFmtId="0" fontId="10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4" fontId="10" fillId="0" borderId="0" xfId="54" applyNumberFormat="1" applyFont="1">
      <alignment/>
      <protection/>
    </xf>
    <xf numFmtId="0" fontId="1" fillId="0" borderId="0" xfId="56" applyFont="1">
      <alignment/>
      <protection/>
    </xf>
    <xf numFmtId="0" fontId="21" fillId="0" borderId="0" xfId="56" applyFont="1" applyAlignment="1">
      <alignment horizontal="left"/>
      <protection/>
    </xf>
    <xf numFmtId="0" fontId="22" fillId="0" borderId="0" xfId="56" applyFont="1" applyAlignment="1">
      <alignment horizontal="left"/>
      <protection/>
    </xf>
    <xf numFmtId="0" fontId="23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25" fillId="0" borderId="0" xfId="56" applyFont="1" applyBorder="1" applyAlignment="1">
      <alignment horizontal="center"/>
      <protection/>
    </xf>
    <xf numFmtId="49" fontId="11" fillId="0" borderId="0" xfId="56" applyNumberFormat="1" applyFont="1">
      <alignment/>
      <protection/>
    </xf>
    <xf numFmtId="0" fontId="12" fillId="0" borderId="0" xfId="56" applyFont="1" applyAlignment="1">
      <alignment vertical="top"/>
      <protection/>
    </xf>
    <xf numFmtId="0" fontId="26" fillId="0" borderId="0" xfId="56" applyFont="1" applyBorder="1" applyAlignment="1">
      <alignment horizontal="center"/>
      <protection/>
    </xf>
    <xf numFmtId="0" fontId="17" fillId="0" borderId="0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27" fillId="0" borderId="0" xfId="56" applyFont="1">
      <alignment/>
      <protection/>
    </xf>
    <xf numFmtId="0" fontId="12" fillId="0" borderId="10" xfId="56" applyFont="1" applyBorder="1" applyAlignment="1">
      <alignment horizontal="center" vertical="center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left" vertical="center" wrapText="1"/>
      <protection/>
    </xf>
    <xf numFmtId="3" fontId="14" fillId="0" borderId="10" xfId="56" applyNumberFormat="1" applyFont="1" applyBorder="1" applyAlignment="1">
      <alignment horizontal="right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28" fillId="0" borderId="0" xfId="56" applyFont="1">
      <alignment/>
      <protection/>
    </xf>
    <xf numFmtId="49" fontId="15" fillId="33" borderId="10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left" vertical="center" wrapText="1"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0" fontId="27" fillId="33" borderId="0" xfId="56" applyFont="1" applyFill="1">
      <alignment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49" fontId="15" fillId="0" borderId="10" xfId="56" applyNumberFormat="1" applyFont="1" applyFill="1" applyBorder="1" applyAlignment="1">
      <alignment horizontal="center" vertical="center"/>
      <protection/>
    </xf>
    <xf numFmtId="0" fontId="15" fillId="0" borderId="10" xfId="56" applyFont="1" applyFill="1" applyBorder="1" applyAlignment="1">
      <alignment horizontal="left" vertical="center" wrapText="1"/>
      <protection/>
    </xf>
    <xf numFmtId="3" fontId="15" fillId="0" borderId="10" xfId="56" applyNumberFormat="1" applyFont="1" applyFill="1" applyBorder="1" applyAlignment="1">
      <alignment horizontal="right" vertical="center"/>
      <protection/>
    </xf>
    <xf numFmtId="3" fontId="14" fillId="33" borderId="10" xfId="56" applyNumberFormat="1" applyFont="1" applyFill="1" applyBorder="1" applyAlignment="1">
      <alignment horizontal="right" vertical="center"/>
      <protection/>
    </xf>
    <xf numFmtId="0" fontId="27" fillId="34" borderId="0" xfId="56" applyFont="1" applyFill="1">
      <alignment/>
      <protection/>
    </xf>
    <xf numFmtId="0" fontId="15" fillId="33" borderId="0" xfId="56" applyFont="1" applyFill="1" applyAlignment="1">
      <alignment vertical="center" wrapText="1"/>
      <protection/>
    </xf>
    <xf numFmtId="49" fontId="15" fillId="0" borderId="10" xfId="56" applyNumberFormat="1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left" vertical="center" wrapText="1"/>
      <protection/>
    </xf>
    <xf numFmtId="3" fontId="30" fillId="0" borderId="10" xfId="56" applyNumberFormat="1" applyFont="1" applyBorder="1" applyAlignment="1">
      <alignment horizontal="right" vertical="center"/>
      <protection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0" fontId="28" fillId="33" borderId="0" xfId="56" applyFont="1" applyFill="1">
      <alignment/>
      <protection/>
    </xf>
    <xf numFmtId="0" fontId="29" fillId="33" borderId="10" xfId="56" applyFont="1" applyFill="1" applyBorder="1" applyAlignment="1">
      <alignment horizontal="left" vertical="center" wrapText="1"/>
      <protection/>
    </xf>
    <xf numFmtId="49" fontId="14" fillId="0" borderId="10" xfId="56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56" applyNumberFormat="1" applyFont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56" applyFont="1" applyBorder="1" applyAlignment="1">
      <alignment horizontal="center" vertical="center"/>
      <protection/>
    </xf>
    <xf numFmtId="0" fontId="31" fillId="0" borderId="0" xfId="56" applyFont="1">
      <alignment/>
      <protection/>
    </xf>
    <xf numFmtId="0" fontId="31" fillId="0" borderId="0" xfId="56" applyFont="1" applyAlignment="1">
      <alignment horizontal="center" vertical="center"/>
      <protection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1" fillId="0" borderId="0" xfId="56" applyFont="1" applyAlignment="1">
      <alignment horizontal="center" vertical="center"/>
      <protection/>
    </xf>
    <xf numFmtId="0" fontId="32" fillId="0" borderId="0" xfId="0" applyFont="1" applyAlignment="1">
      <alignment/>
    </xf>
    <xf numFmtId="0" fontId="33" fillId="0" borderId="0" xfId="56" applyFont="1">
      <alignment/>
      <protection/>
    </xf>
    <xf numFmtId="0" fontId="34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14" fontId="6" fillId="0" borderId="0" xfId="56" applyNumberFormat="1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25" fillId="0" borderId="0" xfId="56" applyFont="1" applyBorder="1" applyAlignment="1">
      <alignment horizontal="center"/>
      <protection/>
    </xf>
    <xf numFmtId="0" fontId="12" fillId="33" borderId="10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34" zoomScaleNormal="55" zoomScaleSheetLayoutView="34" zoomScalePageLayoutView="0" workbookViewId="0" topLeftCell="A1">
      <selection activeCell="D4" sqref="D4:F4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100" t="s">
        <v>228</v>
      </c>
      <c r="E4" s="100"/>
      <c r="F4" s="100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101" t="s">
        <v>4</v>
      </c>
      <c r="B7" s="101"/>
      <c r="C7" s="101"/>
      <c r="D7" s="101"/>
      <c r="E7" s="101"/>
      <c r="F7" s="101"/>
    </row>
    <row r="8" spans="1:6" ht="49.5">
      <c r="A8" s="10"/>
      <c r="B8" s="10"/>
      <c r="C8" s="10"/>
      <c r="D8" s="10"/>
      <c r="E8" s="10"/>
      <c r="F8" s="10"/>
    </row>
    <row r="9" spans="1:6" ht="49.5">
      <c r="A9" s="11"/>
      <c r="B9" s="10"/>
      <c r="C9" s="10"/>
      <c r="D9" s="10"/>
      <c r="E9" s="10"/>
      <c r="F9" s="10"/>
    </row>
    <row r="10" spans="1:6" ht="44.25" customHeight="1">
      <c r="A10" s="12"/>
      <c r="B10" s="6"/>
      <c r="C10" s="6"/>
      <c r="D10" s="6"/>
      <c r="E10" s="6"/>
      <c r="F10" s="13" t="s">
        <v>5</v>
      </c>
    </row>
    <row r="11" spans="1:9" ht="42.75" customHeight="1">
      <c r="A11" s="102" t="s">
        <v>6</v>
      </c>
      <c r="B11" s="103" t="s">
        <v>7</v>
      </c>
      <c r="C11" s="103" t="s">
        <v>8</v>
      </c>
      <c r="D11" s="103" t="s">
        <v>9</v>
      </c>
      <c r="E11" s="103" t="s">
        <v>10</v>
      </c>
      <c r="F11" s="103"/>
      <c r="G11" s="16"/>
      <c r="H11" s="16"/>
      <c r="I11" s="16"/>
    </row>
    <row r="12" spans="1:6" ht="125.25" customHeight="1">
      <c r="A12" s="102"/>
      <c r="B12" s="103"/>
      <c r="C12" s="103"/>
      <c r="D12" s="103"/>
      <c r="E12" s="14" t="s">
        <v>11</v>
      </c>
      <c r="F12" s="15" t="s">
        <v>12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13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14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15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16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17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18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19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20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21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22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23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24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25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26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27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28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29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30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31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32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33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34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29" t="s">
        <v>35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57" customHeight="1">
      <c r="A37" s="23">
        <v>25010300</v>
      </c>
      <c r="B37" s="26" t="s">
        <v>36</v>
      </c>
      <c r="C37" s="25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22" t="s">
        <v>37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38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39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40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41</v>
      </c>
      <c r="C42" s="21">
        <f t="shared" si="0"/>
        <v>46413449</v>
      </c>
      <c r="D42" s="21">
        <f>D43</f>
        <v>46413449</v>
      </c>
      <c r="E42" s="21">
        <f>E43</f>
        <v>0</v>
      </c>
      <c r="F42" s="21">
        <f>F43</f>
        <v>0</v>
      </c>
      <c r="I42" s="30">
        <f>D41+D45</f>
        <v>60019349</v>
      </c>
    </row>
    <row r="43" spans="1:6" ht="59.25" customHeight="1">
      <c r="A43" s="14">
        <v>41000000</v>
      </c>
      <c r="B43" s="20" t="s">
        <v>42</v>
      </c>
      <c r="C43" s="21">
        <f t="shared" si="0"/>
        <v>46413449</v>
      </c>
      <c r="D43" s="21">
        <f>D44+D46</f>
        <v>46413449</v>
      </c>
      <c r="E43" s="21">
        <f>E44+E46</f>
        <v>0</v>
      </c>
      <c r="F43" s="21">
        <f>F44+F46</f>
        <v>0</v>
      </c>
    </row>
    <row r="44" spans="1:6" ht="50.25" customHeight="1">
      <c r="A44" s="14">
        <v>41040000</v>
      </c>
      <c r="B44" s="20" t="s">
        <v>43</v>
      </c>
      <c r="C44" s="21">
        <f t="shared" si="0"/>
        <v>46413449</v>
      </c>
      <c r="D44" s="21">
        <f>D45</f>
        <v>46413449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44</v>
      </c>
      <c r="C45" s="25">
        <f t="shared" si="0"/>
        <v>46413449</v>
      </c>
      <c r="D45" s="25">
        <v>46413449</v>
      </c>
      <c r="E45" s="25">
        <v>0</v>
      </c>
      <c r="F45" s="25">
        <v>0</v>
      </c>
    </row>
    <row r="46" spans="1:6" ht="49.5" customHeight="1" hidden="1">
      <c r="A46" s="14">
        <v>41050000</v>
      </c>
      <c r="B46" s="20" t="s">
        <v>45</v>
      </c>
      <c r="C46" s="21">
        <f t="shared" si="0"/>
        <v>0</v>
      </c>
      <c r="D46" s="21">
        <f>D47+D48+D49+D50+D53+D55+D51+D52</f>
        <v>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1" t="s">
        <v>46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1" t="s">
        <v>47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2">
        <v>41050300</v>
      </c>
      <c r="B49" s="33" t="s">
        <v>48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1" t="s">
        <v>49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1" t="s">
        <v>50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1" t="s">
        <v>51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 hidden="1">
      <c r="A53" s="23">
        <v>41053900</v>
      </c>
      <c r="B53" s="34" t="s">
        <v>52</v>
      </c>
      <c r="C53" s="25">
        <f t="shared" si="0"/>
        <v>0</v>
      </c>
      <c r="D53" s="25">
        <f>D54</f>
        <v>0</v>
      </c>
      <c r="E53" s="25">
        <f>E54</f>
        <v>0</v>
      </c>
      <c r="F53" s="25">
        <f>F54</f>
        <v>0</v>
      </c>
    </row>
    <row r="54" spans="1:6" ht="149.25" customHeight="1" hidden="1">
      <c r="A54" s="23"/>
      <c r="B54" s="35" t="s">
        <v>53</v>
      </c>
      <c r="C54" s="25">
        <f t="shared" si="0"/>
        <v>0</v>
      </c>
      <c r="D54" s="25">
        <v>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5" t="s">
        <v>54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55</v>
      </c>
      <c r="B56" s="20" t="s">
        <v>56</v>
      </c>
      <c r="C56" s="21">
        <f t="shared" si="0"/>
        <v>60659388</v>
      </c>
      <c r="D56" s="21">
        <f>D41+D42</f>
        <v>60019349</v>
      </c>
      <c r="E56" s="21">
        <f>E41+E42</f>
        <v>640039</v>
      </c>
      <c r="F56" s="21">
        <f>F53</f>
        <v>0</v>
      </c>
    </row>
    <row r="57" spans="1:8" ht="75">
      <c r="A57" s="98" t="s">
        <v>226</v>
      </c>
      <c r="B57" s="98"/>
      <c r="C57" s="95"/>
      <c r="D57" s="99" t="s">
        <v>227</v>
      </c>
      <c r="E57" s="99"/>
      <c r="F57" s="99"/>
      <c r="G57" s="99"/>
      <c r="H57" s="99"/>
    </row>
    <row r="58" spans="3:4" s="37" customFormat="1" ht="27.75">
      <c r="C58" s="38"/>
      <c r="D58" s="38"/>
    </row>
    <row r="59" ht="19.5">
      <c r="A59" s="36"/>
    </row>
    <row r="65" spans="1:5" s="40" customFormat="1" ht="49.5">
      <c r="A65" s="39"/>
      <c r="C65" s="41"/>
      <c r="E65" s="42"/>
    </row>
  </sheetData>
  <sheetProtection selectLockedCells="1" selectUnlockedCells="1"/>
  <mergeCells count="9">
    <mergeCell ref="A57:B57"/>
    <mergeCell ref="D57:H57"/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93"/>
  <sheetViews>
    <sheetView tabSelected="1" view="pageBreakPreview" zoomScale="34" zoomScaleNormal="55" zoomScaleSheetLayoutView="34" zoomScalePageLayoutView="0" workbookViewId="0" topLeftCell="A1">
      <selection activeCell="AC22" sqref="AC22"/>
    </sheetView>
  </sheetViews>
  <sheetFormatPr defaultColWidth="9.140625" defaultRowHeight="12.75"/>
  <cols>
    <col min="1" max="1" width="32.28125" style="43" customWidth="1"/>
    <col min="2" max="2" width="32.57421875" style="43" customWidth="1"/>
    <col min="3" max="3" width="34.00390625" style="43" customWidth="1"/>
    <col min="4" max="4" width="149.140625" style="43" customWidth="1"/>
    <col min="5" max="5" width="33.00390625" style="43" customWidth="1"/>
    <col min="6" max="6" width="33.57421875" style="43" customWidth="1"/>
    <col min="7" max="7" width="32.140625" style="43" customWidth="1"/>
    <col min="8" max="8" width="28.57421875" style="43" customWidth="1"/>
    <col min="9" max="9" width="26.00390625" style="43" customWidth="1"/>
    <col min="10" max="10" width="30.7109375" style="43" customWidth="1"/>
    <col min="11" max="11" width="31.7109375" style="43" customWidth="1"/>
    <col min="12" max="12" width="26.00390625" style="43" customWidth="1"/>
    <col min="13" max="14" width="26.140625" style="43" customWidth="1"/>
    <col min="15" max="15" width="28.7109375" style="43" customWidth="1"/>
    <col min="16" max="16" width="34.421875" style="43" customWidth="1"/>
    <col min="17" max="16384" width="9.140625" style="43" customWidth="1"/>
  </cols>
  <sheetData>
    <row r="1" spans="13:15" ht="64.5">
      <c r="M1" s="44" t="s">
        <v>57</v>
      </c>
      <c r="O1" s="45"/>
    </row>
    <row r="2" spans="13:15" ht="60" customHeight="1">
      <c r="M2" s="44" t="s">
        <v>58</v>
      </c>
      <c r="O2" s="45"/>
    </row>
    <row r="3" spans="13:15" ht="64.5">
      <c r="M3" s="44" t="s">
        <v>3</v>
      </c>
      <c r="O3" s="45"/>
    </row>
    <row r="4" spans="13:15" ht="64.5">
      <c r="M4" s="46" t="s">
        <v>229</v>
      </c>
      <c r="N4" s="46"/>
      <c r="O4" s="47"/>
    </row>
    <row r="5" spans="14:16" ht="22.5" customHeight="1">
      <c r="N5" s="46"/>
      <c r="P5" s="45"/>
    </row>
    <row r="6" ht="23.25" customHeight="1">
      <c r="P6" s="48"/>
    </row>
    <row r="7" spans="2:16" ht="52.5" customHeight="1">
      <c r="B7" s="107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2:16" ht="52.5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52.5" customHeight="1">
      <c r="A9" s="5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48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 t="s">
        <v>5</v>
      </c>
    </row>
    <row r="11" spans="1:16" s="55" customFormat="1" ht="58.5" customHeight="1">
      <c r="A11" s="104" t="s">
        <v>60</v>
      </c>
      <c r="B11" s="108" t="s">
        <v>61</v>
      </c>
      <c r="C11" s="108" t="s">
        <v>62</v>
      </c>
      <c r="D11" s="108" t="s">
        <v>63</v>
      </c>
      <c r="E11" s="104" t="s">
        <v>9</v>
      </c>
      <c r="F11" s="104"/>
      <c r="G11" s="104"/>
      <c r="H11" s="104"/>
      <c r="I11" s="104"/>
      <c r="J11" s="104" t="s">
        <v>10</v>
      </c>
      <c r="K11" s="104"/>
      <c r="L11" s="104"/>
      <c r="M11" s="104"/>
      <c r="N11" s="104"/>
      <c r="O11" s="104"/>
      <c r="P11" s="104" t="s">
        <v>64</v>
      </c>
    </row>
    <row r="12" spans="1:16" s="55" customFormat="1" ht="45" customHeight="1">
      <c r="A12" s="104"/>
      <c r="B12" s="108"/>
      <c r="C12" s="108"/>
      <c r="D12" s="108"/>
      <c r="E12" s="104" t="s">
        <v>11</v>
      </c>
      <c r="F12" s="104" t="s">
        <v>65</v>
      </c>
      <c r="G12" s="104" t="s">
        <v>66</v>
      </c>
      <c r="H12" s="104"/>
      <c r="I12" s="104" t="s">
        <v>67</v>
      </c>
      <c r="J12" s="104" t="s">
        <v>11</v>
      </c>
      <c r="K12" s="104" t="s">
        <v>12</v>
      </c>
      <c r="L12" s="104" t="s">
        <v>68</v>
      </c>
      <c r="M12" s="104" t="s">
        <v>66</v>
      </c>
      <c r="N12" s="104"/>
      <c r="O12" s="104" t="s">
        <v>67</v>
      </c>
      <c r="P12" s="104"/>
    </row>
    <row r="13" spans="1:16" s="55" customFormat="1" ht="58.5" customHeight="1">
      <c r="A13" s="104"/>
      <c r="B13" s="108"/>
      <c r="C13" s="108"/>
      <c r="D13" s="108"/>
      <c r="E13" s="104"/>
      <c r="F13" s="104"/>
      <c r="G13" s="104" t="s">
        <v>69</v>
      </c>
      <c r="H13" s="104" t="s">
        <v>70</v>
      </c>
      <c r="I13" s="104"/>
      <c r="J13" s="104"/>
      <c r="K13" s="104"/>
      <c r="L13" s="104"/>
      <c r="M13" s="104" t="s">
        <v>69</v>
      </c>
      <c r="N13" s="104" t="s">
        <v>70</v>
      </c>
      <c r="O13" s="104"/>
      <c r="P13" s="104"/>
    </row>
    <row r="14" spans="1:16" s="55" customFormat="1" ht="52.5" customHeight="1">
      <c r="A14" s="104"/>
      <c r="B14" s="108"/>
      <c r="C14" s="108"/>
      <c r="D14" s="108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s="55" customFormat="1" ht="27" customHeight="1">
      <c r="A15" s="56">
        <v>1</v>
      </c>
      <c r="B15" s="54">
        <v>2</v>
      </c>
      <c r="C15" s="54">
        <v>3</v>
      </c>
      <c r="D15" s="54">
        <v>4</v>
      </c>
      <c r="E15" s="56">
        <v>5</v>
      </c>
      <c r="F15" s="56">
        <v>6</v>
      </c>
      <c r="G15" s="54">
        <v>7</v>
      </c>
      <c r="H15" s="54">
        <v>8</v>
      </c>
      <c r="I15" s="54">
        <v>9</v>
      </c>
      <c r="J15" s="56">
        <v>10</v>
      </c>
      <c r="K15" s="56">
        <v>11</v>
      </c>
      <c r="L15" s="54">
        <v>12</v>
      </c>
      <c r="M15" s="54">
        <v>13</v>
      </c>
      <c r="N15" s="54">
        <v>14</v>
      </c>
      <c r="O15" s="54">
        <v>15</v>
      </c>
      <c r="P15" s="54">
        <v>16</v>
      </c>
    </row>
    <row r="16" spans="1:16" s="55" customFormat="1" ht="60" customHeight="1">
      <c r="A16" s="57" t="s">
        <v>71</v>
      </c>
      <c r="B16" s="58"/>
      <c r="C16" s="58"/>
      <c r="D16" s="59" t="s">
        <v>72</v>
      </c>
      <c r="E16" s="60">
        <f>E17</f>
        <v>41048002</v>
      </c>
      <c r="F16" s="60">
        <f>F17</f>
        <v>41048002</v>
      </c>
      <c r="G16" s="60">
        <f>G17</f>
        <v>28016132</v>
      </c>
      <c r="H16" s="60">
        <f>H17</f>
        <v>536728</v>
      </c>
      <c r="I16" s="60">
        <f>I17</f>
        <v>0</v>
      </c>
      <c r="J16" s="60">
        <f>L16+O16</f>
        <v>402118</v>
      </c>
      <c r="K16" s="60">
        <f>K17</f>
        <v>386041</v>
      </c>
      <c r="L16" s="60">
        <f>L17</f>
        <v>16077</v>
      </c>
      <c r="M16" s="60">
        <f>M17</f>
        <v>0</v>
      </c>
      <c r="N16" s="60">
        <f>N17</f>
        <v>0</v>
      </c>
      <c r="O16" s="60">
        <f>O17</f>
        <v>386041</v>
      </c>
      <c r="P16" s="60">
        <f>E16+J16</f>
        <v>41450120</v>
      </c>
    </row>
    <row r="17" spans="1:16" s="55" customFormat="1" ht="64.5" customHeight="1">
      <c r="A17" s="58" t="s">
        <v>73</v>
      </c>
      <c r="B17" s="57"/>
      <c r="C17" s="57"/>
      <c r="D17" s="61" t="s">
        <v>72</v>
      </c>
      <c r="E17" s="62">
        <f>F17+I17</f>
        <v>41048002</v>
      </c>
      <c r="F17" s="62">
        <f>F18+F21+F29+F31+F33+F36</f>
        <v>41048002</v>
      </c>
      <c r="G17" s="62">
        <f>G18+G21+G29+G31+G33</f>
        <v>28016132</v>
      </c>
      <c r="H17" s="62">
        <f>H18+H21+H29+H31+H33</f>
        <v>536728</v>
      </c>
      <c r="I17" s="62">
        <f>I18+I21+I29+I31+I33</f>
        <v>0</v>
      </c>
      <c r="J17" s="62">
        <f>L17+O17</f>
        <v>402118</v>
      </c>
      <c r="K17" s="62">
        <f>K18+K21+K29+K31+K33</f>
        <v>386041</v>
      </c>
      <c r="L17" s="62">
        <f>L18+L21+L29+L31+L33</f>
        <v>16077</v>
      </c>
      <c r="M17" s="62">
        <f>M18+M21+M29+M31+M33</f>
        <v>0</v>
      </c>
      <c r="N17" s="62">
        <f>N18+N21+N29+N31+N33</f>
        <v>0</v>
      </c>
      <c r="O17" s="62">
        <f>O18+O21+O29+O31+O33+O36</f>
        <v>386041</v>
      </c>
      <c r="P17" s="62">
        <f>E17+J17</f>
        <v>41450120</v>
      </c>
    </row>
    <row r="18" spans="1:16" s="63" customFormat="1" ht="57" customHeight="1">
      <c r="A18" s="57"/>
      <c r="B18" s="57" t="s">
        <v>74</v>
      </c>
      <c r="C18" s="57"/>
      <c r="D18" s="59" t="s">
        <v>75</v>
      </c>
      <c r="E18" s="60">
        <f aca="true" t="shared" si="0" ref="E18:P18">E19+E20</f>
        <v>37515056</v>
      </c>
      <c r="F18" s="60">
        <f t="shared" si="0"/>
        <v>37515056</v>
      </c>
      <c r="G18" s="60">
        <f t="shared" si="0"/>
        <v>27890185</v>
      </c>
      <c r="H18" s="60">
        <f t="shared" si="0"/>
        <v>536728</v>
      </c>
      <c r="I18" s="60">
        <f t="shared" si="0"/>
        <v>0</v>
      </c>
      <c r="J18" s="60">
        <f t="shared" si="0"/>
        <v>16077</v>
      </c>
      <c r="K18" s="60">
        <f t="shared" si="0"/>
        <v>0</v>
      </c>
      <c r="L18" s="60">
        <f t="shared" si="0"/>
        <v>16077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37531133</v>
      </c>
    </row>
    <row r="19" spans="1:16" s="67" customFormat="1" ht="72" customHeight="1">
      <c r="A19" s="64" t="s">
        <v>76</v>
      </c>
      <c r="B19" s="64" t="s">
        <v>77</v>
      </c>
      <c r="C19" s="64" t="s">
        <v>78</v>
      </c>
      <c r="D19" s="65" t="s">
        <v>79</v>
      </c>
      <c r="E19" s="66">
        <f>F19</f>
        <v>37510056</v>
      </c>
      <c r="F19" s="66">
        <v>37510056</v>
      </c>
      <c r="G19" s="66">
        <v>27890185</v>
      </c>
      <c r="H19" s="66">
        <v>536728</v>
      </c>
      <c r="I19" s="66"/>
      <c r="J19" s="66">
        <f aca="true" t="shared" si="1" ref="J19:J27">L19+O19</f>
        <v>16077</v>
      </c>
      <c r="K19" s="66">
        <f>O19</f>
        <v>0</v>
      </c>
      <c r="L19" s="66">
        <v>16077</v>
      </c>
      <c r="M19" s="66"/>
      <c r="N19" s="66"/>
      <c r="O19" s="66">
        <v>0</v>
      </c>
      <c r="P19" s="66">
        <f aca="true" t="shared" si="2" ref="P19:P26">E19+J19</f>
        <v>37526133</v>
      </c>
    </row>
    <row r="20" spans="1:16" s="67" customFormat="1" ht="72" customHeight="1">
      <c r="A20" s="64" t="s">
        <v>80</v>
      </c>
      <c r="B20" s="64" t="s">
        <v>81</v>
      </c>
      <c r="C20" s="64" t="s">
        <v>82</v>
      </c>
      <c r="D20" s="65" t="s">
        <v>83</v>
      </c>
      <c r="E20" s="66">
        <f>F20</f>
        <v>5000</v>
      </c>
      <c r="F20" s="66">
        <v>5000</v>
      </c>
      <c r="G20" s="66"/>
      <c r="H20" s="66"/>
      <c r="I20" s="66"/>
      <c r="J20" s="66">
        <f t="shared" si="1"/>
        <v>0</v>
      </c>
      <c r="K20" s="66"/>
      <c r="L20" s="66"/>
      <c r="M20" s="66"/>
      <c r="N20" s="66"/>
      <c r="O20" s="66"/>
      <c r="P20" s="66">
        <f t="shared" si="2"/>
        <v>5000</v>
      </c>
    </row>
    <row r="21" spans="1:16" s="63" customFormat="1" ht="57" customHeight="1">
      <c r="A21" s="68"/>
      <c r="B21" s="68" t="s">
        <v>84</v>
      </c>
      <c r="C21" s="68"/>
      <c r="D21" s="69" t="s">
        <v>85</v>
      </c>
      <c r="E21" s="60">
        <f>F21+I21</f>
        <v>744171</v>
      </c>
      <c r="F21" s="60">
        <f>F22+F23+F24+F25+F26+F27+F28</f>
        <v>744171</v>
      </c>
      <c r="G21" s="60">
        <f>G22+G23+G24+G25+G26+G27+G28</f>
        <v>125947</v>
      </c>
      <c r="H21" s="60">
        <f>H22+H23+H24+H25+H26+H27+H28</f>
        <v>0</v>
      </c>
      <c r="I21" s="60">
        <f>I22+I23+I24+I25+I26+I27+I28</f>
        <v>0</v>
      </c>
      <c r="J21" s="60">
        <f t="shared" si="1"/>
        <v>0</v>
      </c>
      <c r="K21" s="60">
        <f>K22+K23+K24+K25+K26+K27+K28</f>
        <v>0</v>
      </c>
      <c r="L21" s="60">
        <f>L22+L23+L24+L25+L26+L27+L28</f>
        <v>0</v>
      </c>
      <c r="M21" s="60">
        <f>M22+M23+M24+M25+M26+M27+M28</f>
        <v>0</v>
      </c>
      <c r="N21" s="60">
        <f>N22+N23+N24+N25+N26+N27+N28</f>
        <v>0</v>
      </c>
      <c r="O21" s="60">
        <f>O22+O23+O24+O25+O26+O27+O28</f>
        <v>0</v>
      </c>
      <c r="P21" s="60">
        <f t="shared" si="2"/>
        <v>744171</v>
      </c>
    </row>
    <row r="22" spans="1:16" s="55" customFormat="1" ht="58.5" customHeight="1">
      <c r="A22" s="64" t="s">
        <v>86</v>
      </c>
      <c r="B22" s="58" t="s">
        <v>87</v>
      </c>
      <c r="C22" s="58" t="s">
        <v>88</v>
      </c>
      <c r="D22" s="61" t="s">
        <v>89</v>
      </c>
      <c r="E22" s="62">
        <f aca="true" t="shared" si="3" ref="E22:E28">F22</f>
        <v>81100</v>
      </c>
      <c r="F22" s="66">
        <v>81100</v>
      </c>
      <c r="G22" s="62"/>
      <c r="H22" s="62"/>
      <c r="I22" s="62"/>
      <c r="J22" s="62">
        <f t="shared" si="1"/>
        <v>0</v>
      </c>
      <c r="K22" s="62"/>
      <c r="L22" s="62"/>
      <c r="M22" s="62"/>
      <c r="N22" s="62"/>
      <c r="O22" s="62"/>
      <c r="P22" s="62">
        <f t="shared" si="2"/>
        <v>81100</v>
      </c>
    </row>
    <row r="23" spans="1:16" s="55" customFormat="1" ht="75" customHeight="1">
      <c r="A23" s="58" t="s">
        <v>90</v>
      </c>
      <c r="B23" s="58" t="s">
        <v>91</v>
      </c>
      <c r="C23" s="58" t="s">
        <v>88</v>
      </c>
      <c r="D23" s="61" t="s">
        <v>92</v>
      </c>
      <c r="E23" s="62">
        <f t="shared" si="3"/>
        <v>750</v>
      </c>
      <c r="F23" s="62">
        <v>750</v>
      </c>
      <c r="G23" s="62"/>
      <c r="H23" s="62"/>
      <c r="I23" s="62"/>
      <c r="J23" s="62">
        <f t="shared" si="1"/>
        <v>0</v>
      </c>
      <c r="K23" s="62"/>
      <c r="L23" s="62"/>
      <c r="M23" s="62"/>
      <c r="N23" s="62"/>
      <c r="O23" s="62"/>
      <c r="P23" s="62">
        <f t="shared" si="2"/>
        <v>750</v>
      </c>
    </row>
    <row r="24" spans="1:16" s="55" customFormat="1" ht="56.25" customHeight="1">
      <c r="A24" s="64" t="s">
        <v>93</v>
      </c>
      <c r="B24" s="58" t="s">
        <v>94</v>
      </c>
      <c r="C24" s="58" t="s">
        <v>88</v>
      </c>
      <c r="D24" s="61" t="s">
        <v>95</v>
      </c>
      <c r="E24" s="62">
        <f t="shared" si="3"/>
        <v>12150</v>
      </c>
      <c r="F24" s="66">
        <v>12150</v>
      </c>
      <c r="G24" s="62"/>
      <c r="H24" s="62"/>
      <c r="I24" s="62"/>
      <c r="J24" s="62">
        <f t="shared" si="1"/>
        <v>0</v>
      </c>
      <c r="K24" s="62"/>
      <c r="L24" s="62"/>
      <c r="M24" s="62"/>
      <c r="N24" s="62"/>
      <c r="O24" s="62"/>
      <c r="P24" s="62">
        <f t="shared" si="2"/>
        <v>12150</v>
      </c>
    </row>
    <row r="25" spans="1:16" s="55" customFormat="1" ht="70.5" customHeight="1">
      <c r="A25" s="58" t="s">
        <v>96</v>
      </c>
      <c r="B25" s="58" t="s">
        <v>97</v>
      </c>
      <c r="C25" s="58" t="s">
        <v>88</v>
      </c>
      <c r="D25" s="65" t="s">
        <v>98</v>
      </c>
      <c r="E25" s="62">
        <f t="shared" si="3"/>
        <v>10600</v>
      </c>
      <c r="F25" s="62">
        <v>10600</v>
      </c>
      <c r="G25" s="62"/>
      <c r="H25" s="62"/>
      <c r="I25" s="62"/>
      <c r="J25" s="62">
        <f t="shared" si="1"/>
        <v>0</v>
      </c>
      <c r="K25" s="62"/>
      <c r="L25" s="62"/>
      <c r="M25" s="62"/>
      <c r="N25" s="62"/>
      <c r="O25" s="62"/>
      <c r="P25" s="62">
        <f t="shared" si="2"/>
        <v>10600</v>
      </c>
    </row>
    <row r="26" spans="1:16" s="55" customFormat="1" ht="103.5" customHeight="1">
      <c r="A26" s="58" t="s">
        <v>99</v>
      </c>
      <c r="B26" s="58" t="s">
        <v>100</v>
      </c>
      <c r="C26" s="58" t="s">
        <v>88</v>
      </c>
      <c r="D26" s="65" t="s">
        <v>101</v>
      </c>
      <c r="E26" s="62">
        <f t="shared" si="3"/>
        <v>21000</v>
      </c>
      <c r="F26" s="62">
        <v>21000</v>
      </c>
      <c r="G26" s="62"/>
      <c r="H26" s="62"/>
      <c r="I26" s="62"/>
      <c r="J26" s="62">
        <f t="shared" si="1"/>
        <v>0</v>
      </c>
      <c r="K26" s="62"/>
      <c r="L26" s="62"/>
      <c r="M26" s="62"/>
      <c r="N26" s="62"/>
      <c r="O26" s="62"/>
      <c r="P26" s="62">
        <f t="shared" si="2"/>
        <v>21000</v>
      </c>
    </row>
    <row r="27" spans="1:16" s="55" customFormat="1" ht="55.5" customHeight="1">
      <c r="A27" s="64" t="s">
        <v>102</v>
      </c>
      <c r="B27" s="70" t="s">
        <v>103</v>
      </c>
      <c r="C27" s="70" t="s">
        <v>104</v>
      </c>
      <c r="D27" s="71" t="s">
        <v>105</v>
      </c>
      <c r="E27" s="72">
        <f t="shared" si="3"/>
        <v>153655</v>
      </c>
      <c r="F27" s="66">
        <v>153655</v>
      </c>
      <c r="G27" s="66">
        <v>125947</v>
      </c>
      <c r="H27" s="72"/>
      <c r="I27" s="72"/>
      <c r="J27" s="72">
        <f t="shared" si="1"/>
        <v>0</v>
      </c>
      <c r="K27" s="72"/>
      <c r="L27" s="72"/>
      <c r="M27" s="72"/>
      <c r="N27" s="72"/>
      <c r="O27" s="72"/>
      <c r="P27" s="72">
        <f>J27+E27</f>
        <v>153655</v>
      </c>
    </row>
    <row r="28" spans="1:16" s="55" customFormat="1" ht="51.75" customHeight="1">
      <c r="A28" s="64" t="s">
        <v>106</v>
      </c>
      <c r="B28" s="58" t="s">
        <v>107</v>
      </c>
      <c r="C28" s="58" t="s">
        <v>108</v>
      </c>
      <c r="D28" s="65" t="s">
        <v>109</v>
      </c>
      <c r="E28" s="66">
        <f t="shared" si="3"/>
        <v>464916</v>
      </c>
      <c r="F28" s="66">
        <v>464916</v>
      </c>
      <c r="G28" s="62"/>
      <c r="H28" s="62"/>
      <c r="I28" s="62"/>
      <c r="J28" s="62">
        <v>0</v>
      </c>
      <c r="K28" s="62"/>
      <c r="L28" s="62"/>
      <c r="M28" s="62"/>
      <c r="N28" s="62"/>
      <c r="O28" s="62"/>
      <c r="P28" s="62">
        <f>E28+J28</f>
        <v>464916</v>
      </c>
    </row>
    <row r="29" spans="1:16" s="63" customFormat="1" ht="51.75" customHeight="1">
      <c r="A29" s="57"/>
      <c r="B29" s="57" t="s">
        <v>110</v>
      </c>
      <c r="C29" s="57"/>
      <c r="D29" s="69" t="s">
        <v>111</v>
      </c>
      <c r="E29" s="73">
        <f aca="true" t="shared" si="4" ref="E29:P29">E30</f>
        <v>160040</v>
      </c>
      <c r="F29" s="73">
        <f t="shared" si="4"/>
        <v>160040</v>
      </c>
      <c r="G29" s="73">
        <f t="shared" si="4"/>
        <v>0</v>
      </c>
      <c r="H29" s="73">
        <f t="shared" si="4"/>
        <v>0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  <c r="M29" s="73">
        <f t="shared" si="4"/>
        <v>0</v>
      </c>
      <c r="N29" s="73">
        <f t="shared" si="4"/>
        <v>0</v>
      </c>
      <c r="O29" s="73">
        <f t="shared" si="4"/>
        <v>0</v>
      </c>
      <c r="P29" s="73">
        <f t="shared" si="4"/>
        <v>160040</v>
      </c>
    </row>
    <row r="30" spans="1:16" s="55" customFormat="1" ht="58.5" customHeight="1">
      <c r="A30" s="64" t="s">
        <v>112</v>
      </c>
      <c r="B30" s="58" t="s">
        <v>113</v>
      </c>
      <c r="C30" s="58" t="s">
        <v>114</v>
      </c>
      <c r="D30" s="61" t="s">
        <v>115</v>
      </c>
      <c r="E30" s="62">
        <f>F30</f>
        <v>160040</v>
      </c>
      <c r="F30" s="66">
        <v>160040</v>
      </c>
      <c r="G30" s="62"/>
      <c r="H30" s="62"/>
      <c r="I30" s="62"/>
      <c r="J30" s="66">
        <f>L30+O30</f>
        <v>0</v>
      </c>
      <c r="K30" s="66">
        <f>O30</f>
        <v>0</v>
      </c>
      <c r="L30" s="66">
        <v>0</v>
      </c>
      <c r="M30" s="66">
        <v>0</v>
      </c>
      <c r="N30" s="66">
        <v>0</v>
      </c>
      <c r="O30" s="66"/>
      <c r="P30" s="66">
        <f>E30+J30</f>
        <v>160040</v>
      </c>
    </row>
    <row r="31" spans="1:16" s="55" customFormat="1" ht="50.25" customHeight="1">
      <c r="A31" s="57"/>
      <c r="B31" s="57" t="s">
        <v>116</v>
      </c>
      <c r="C31" s="57"/>
      <c r="D31" s="59" t="s">
        <v>117</v>
      </c>
      <c r="E31" s="60">
        <f aca="true" t="shared" si="5" ref="E31:P31">E32</f>
        <v>46400</v>
      </c>
      <c r="F31" s="60">
        <f t="shared" si="5"/>
        <v>46400</v>
      </c>
      <c r="G31" s="60">
        <f t="shared" si="5"/>
        <v>0</v>
      </c>
      <c r="H31" s="60">
        <f t="shared" si="5"/>
        <v>0</v>
      </c>
      <c r="I31" s="60">
        <f t="shared" si="5"/>
        <v>0</v>
      </c>
      <c r="J31" s="60">
        <f t="shared" si="5"/>
        <v>0</v>
      </c>
      <c r="K31" s="60">
        <f t="shared" si="5"/>
        <v>0</v>
      </c>
      <c r="L31" s="60">
        <f t="shared" si="5"/>
        <v>0</v>
      </c>
      <c r="M31" s="60">
        <f t="shared" si="5"/>
        <v>0</v>
      </c>
      <c r="N31" s="60">
        <f t="shared" si="5"/>
        <v>0</v>
      </c>
      <c r="O31" s="60">
        <f t="shared" si="5"/>
        <v>0</v>
      </c>
      <c r="P31" s="60">
        <f t="shared" si="5"/>
        <v>46400</v>
      </c>
    </row>
    <row r="32" spans="1:16" s="55" customFormat="1" ht="98.25" customHeight="1">
      <c r="A32" s="58" t="s">
        <v>118</v>
      </c>
      <c r="B32" s="58" t="s">
        <v>119</v>
      </c>
      <c r="C32" s="58" t="s">
        <v>120</v>
      </c>
      <c r="D32" s="61" t="s">
        <v>121</v>
      </c>
      <c r="E32" s="62">
        <f aca="true" t="shared" si="6" ref="E32:E38">F32</f>
        <v>46400</v>
      </c>
      <c r="F32" s="62">
        <v>46400</v>
      </c>
      <c r="G32" s="62"/>
      <c r="H32" s="62"/>
      <c r="I32" s="62"/>
      <c r="J32" s="62">
        <f>L32+O32</f>
        <v>0</v>
      </c>
      <c r="K32" s="62"/>
      <c r="L32" s="62"/>
      <c r="M32" s="62"/>
      <c r="N32" s="62"/>
      <c r="O32" s="62"/>
      <c r="P32" s="62">
        <f>E32+J32</f>
        <v>46400</v>
      </c>
    </row>
    <row r="33" spans="1:16" s="55" customFormat="1" ht="51.75" customHeight="1">
      <c r="A33" s="57"/>
      <c r="B33" s="57" t="s">
        <v>122</v>
      </c>
      <c r="C33" s="57"/>
      <c r="D33" s="59" t="s">
        <v>123</v>
      </c>
      <c r="E33" s="60">
        <f t="shared" si="6"/>
        <v>2218191</v>
      </c>
      <c r="F33" s="60">
        <f>F34+F35</f>
        <v>2218191</v>
      </c>
      <c r="G33" s="60">
        <f>G34+G35</f>
        <v>0</v>
      </c>
      <c r="H33" s="60">
        <f>H34+H35</f>
        <v>0</v>
      </c>
      <c r="I33" s="60">
        <f>I34+I35</f>
        <v>0</v>
      </c>
      <c r="J33" s="60">
        <f>L33+O33</f>
        <v>386041</v>
      </c>
      <c r="K33" s="60">
        <f aca="true" t="shared" si="7" ref="K33:P33">K34+K35</f>
        <v>386041</v>
      </c>
      <c r="L33" s="60">
        <f t="shared" si="7"/>
        <v>0</v>
      </c>
      <c r="M33" s="60">
        <f t="shared" si="7"/>
        <v>0</v>
      </c>
      <c r="N33" s="60">
        <f t="shared" si="7"/>
        <v>0</v>
      </c>
      <c r="O33" s="60">
        <f t="shared" si="7"/>
        <v>386041</v>
      </c>
      <c r="P33" s="60">
        <f t="shared" si="7"/>
        <v>2604232</v>
      </c>
    </row>
    <row r="34" spans="1:16" s="74" customFormat="1" ht="55.5" customHeight="1">
      <c r="A34" s="64" t="s">
        <v>124</v>
      </c>
      <c r="B34" s="64" t="s">
        <v>125</v>
      </c>
      <c r="C34" s="64" t="s">
        <v>126</v>
      </c>
      <c r="D34" s="65" t="s">
        <v>127</v>
      </c>
      <c r="E34" s="66">
        <f t="shared" si="6"/>
        <v>2216191</v>
      </c>
      <c r="F34" s="66">
        <v>2216191</v>
      </c>
      <c r="G34" s="66"/>
      <c r="H34" s="66"/>
      <c r="I34" s="66"/>
      <c r="J34" s="66">
        <f>L34+O34</f>
        <v>386041</v>
      </c>
      <c r="K34" s="66">
        <f>O34</f>
        <v>386041</v>
      </c>
      <c r="L34" s="66">
        <v>0</v>
      </c>
      <c r="M34" s="66">
        <v>0</v>
      </c>
      <c r="N34" s="66">
        <v>0</v>
      </c>
      <c r="O34" s="66">
        <v>386041</v>
      </c>
      <c r="P34" s="66">
        <f>E34+J34</f>
        <v>2602232</v>
      </c>
    </row>
    <row r="35" spans="1:16" s="55" customFormat="1" ht="51.75" customHeight="1">
      <c r="A35" s="58" t="s">
        <v>128</v>
      </c>
      <c r="B35" s="58" t="s">
        <v>129</v>
      </c>
      <c r="C35" s="58" t="s">
        <v>130</v>
      </c>
      <c r="D35" s="61" t="s">
        <v>131</v>
      </c>
      <c r="E35" s="62">
        <f t="shared" si="6"/>
        <v>2000</v>
      </c>
      <c r="F35" s="62">
        <v>2000</v>
      </c>
      <c r="G35" s="62"/>
      <c r="H35" s="62"/>
      <c r="I35" s="62"/>
      <c r="J35" s="62">
        <v>0</v>
      </c>
      <c r="K35" s="62"/>
      <c r="L35" s="62"/>
      <c r="M35" s="62"/>
      <c r="N35" s="62"/>
      <c r="O35" s="62"/>
      <c r="P35" s="62">
        <f>E35+J35</f>
        <v>2000</v>
      </c>
    </row>
    <row r="36" spans="1:16" s="55" customFormat="1" ht="51.75" customHeight="1">
      <c r="A36" s="58"/>
      <c r="B36" s="57" t="s">
        <v>132</v>
      </c>
      <c r="C36" s="58"/>
      <c r="D36" s="69" t="s">
        <v>133</v>
      </c>
      <c r="E36" s="60">
        <f t="shared" si="6"/>
        <v>364144</v>
      </c>
      <c r="F36" s="60">
        <f aca="true" t="shared" si="8" ref="F36:P36">F37</f>
        <v>364144</v>
      </c>
      <c r="G36" s="60">
        <f t="shared" si="8"/>
        <v>0</v>
      </c>
      <c r="H36" s="60">
        <f t="shared" si="8"/>
        <v>0</v>
      </c>
      <c r="I36" s="60">
        <f t="shared" si="8"/>
        <v>0</v>
      </c>
      <c r="J36" s="60">
        <f t="shared" si="8"/>
        <v>0</v>
      </c>
      <c r="K36" s="60">
        <f t="shared" si="8"/>
        <v>0</v>
      </c>
      <c r="L36" s="60">
        <f t="shared" si="8"/>
        <v>0</v>
      </c>
      <c r="M36" s="60">
        <f t="shared" si="8"/>
        <v>0</v>
      </c>
      <c r="N36" s="60">
        <f t="shared" si="8"/>
        <v>0</v>
      </c>
      <c r="O36" s="60">
        <f t="shared" si="8"/>
        <v>0</v>
      </c>
      <c r="P36" s="60">
        <f t="shared" si="8"/>
        <v>364144</v>
      </c>
    </row>
    <row r="37" spans="1:16" s="67" customFormat="1" ht="59.25" customHeight="1">
      <c r="A37" s="64" t="s">
        <v>134</v>
      </c>
      <c r="B37" s="64" t="s">
        <v>135</v>
      </c>
      <c r="C37" s="64" t="s">
        <v>136</v>
      </c>
      <c r="D37" s="75" t="s">
        <v>137</v>
      </c>
      <c r="E37" s="66">
        <f t="shared" si="6"/>
        <v>364144</v>
      </c>
      <c r="F37" s="66">
        <v>364144</v>
      </c>
      <c r="G37" s="66">
        <v>0</v>
      </c>
      <c r="H37" s="66">
        <v>0</v>
      </c>
      <c r="I37" s="66">
        <v>0</v>
      </c>
      <c r="J37" s="66">
        <f>L37+O37</f>
        <v>0</v>
      </c>
      <c r="K37" s="66">
        <v>0</v>
      </c>
      <c r="L37" s="66"/>
      <c r="M37" s="66"/>
      <c r="N37" s="66"/>
      <c r="O37" s="66">
        <v>0</v>
      </c>
      <c r="P37" s="66">
        <f>E37+J37</f>
        <v>364144</v>
      </c>
    </row>
    <row r="38" spans="1:16" s="55" customFormat="1" ht="70.5" customHeight="1">
      <c r="A38" s="57" t="s">
        <v>138</v>
      </c>
      <c r="B38" s="58"/>
      <c r="C38" s="58"/>
      <c r="D38" s="59" t="s">
        <v>139</v>
      </c>
      <c r="E38" s="60">
        <f t="shared" si="6"/>
        <v>13689538</v>
      </c>
      <c r="F38" s="60">
        <f>F39</f>
        <v>13689538</v>
      </c>
      <c r="G38" s="60">
        <f>G39</f>
        <v>9713169</v>
      </c>
      <c r="H38" s="60">
        <f>H39</f>
        <v>307889</v>
      </c>
      <c r="I38" s="60">
        <f>I39</f>
        <v>0</v>
      </c>
      <c r="J38" s="60">
        <f>L38+O38</f>
        <v>2321620</v>
      </c>
      <c r="K38" s="60">
        <f>K39</f>
        <v>1700000</v>
      </c>
      <c r="L38" s="60">
        <f>L39</f>
        <v>621620</v>
      </c>
      <c r="M38" s="60">
        <f>M39</f>
        <v>485349</v>
      </c>
      <c r="N38" s="60">
        <f>N39</f>
        <v>16232</v>
      </c>
      <c r="O38" s="60">
        <f>O39</f>
        <v>1700000</v>
      </c>
      <c r="P38" s="60">
        <f>E38+J38</f>
        <v>16011158</v>
      </c>
    </row>
    <row r="39" spans="1:16" s="55" customFormat="1" ht="79.5" customHeight="1">
      <c r="A39" s="58" t="s">
        <v>140</v>
      </c>
      <c r="B39" s="57"/>
      <c r="C39" s="57"/>
      <c r="D39" s="61" t="s">
        <v>139</v>
      </c>
      <c r="E39" s="62">
        <f>E40+E64+E66</f>
        <v>13689538</v>
      </c>
      <c r="F39" s="62">
        <f>F40+F64+F66</f>
        <v>13689538</v>
      </c>
      <c r="G39" s="62">
        <f>G40+G64+G66</f>
        <v>9713169</v>
      </c>
      <c r="H39" s="62">
        <f aca="true" t="shared" si="9" ref="H39:N39">H40+H64</f>
        <v>307889</v>
      </c>
      <c r="I39" s="62">
        <f t="shared" si="9"/>
        <v>0</v>
      </c>
      <c r="J39" s="62">
        <f t="shared" si="9"/>
        <v>2321620</v>
      </c>
      <c r="K39" s="62">
        <f t="shared" si="9"/>
        <v>1700000</v>
      </c>
      <c r="L39" s="62">
        <f t="shared" si="9"/>
        <v>621620</v>
      </c>
      <c r="M39" s="62">
        <f t="shared" si="9"/>
        <v>485349</v>
      </c>
      <c r="N39" s="62">
        <f t="shared" si="9"/>
        <v>16232</v>
      </c>
      <c r="O39" s="62">
        <f>O40+O64+O66</f>
        <v>1700000</v>
      </c>
      <c r="P39" s="62">
        <f>P40+P64+P66</f>
        <v>16011158</v>
      </c>
    </row>
    <row r="40" spans="1:16" s="55" customFormat="1" ht="55.5" customHeight="1">
      <c r="A40" s="57"/>
      <c r="B40" s="57" t="s">
        <v>84</v>
      </c>
      <c r="C40" s="57"/>
      <c r="D40" s="59" t="s">
        <v>85</v>
      </c>
      <c r="E40" s="60">
        <f>F40+I40</f>
        <v>13666613</v>
      </c>
      <c r="F40" s="60">
        <f>SUM(F41:F63)</f>
        <v>13666613</v>
      </c>
      <c r="G40" s="60">
        <f>SUM(G41:G63)</f>
        <v>9713169</v>
      </c>
      <c r="H40" s="60">
        <f>SUM(H41:H63)</f>
        <v>307889</v>
      </c>
      <c r="I40" s="60">
        <f>SUM(I41:I63)</f>
        <v>0</v>
      </c>
      <c r="J40" s="60">
        <f aca="true" t="shared" si="10" ref="J40:J63">L40+O40</f>
        <v>2321620</v>
      </c>
      <c r="K40" s="60">
        <f>SUM(K41:K63)</f>
        <v>1700000</v>
      </c>
      <c r="L40" s="60">
        <f>SUM(L41:L66)</f>
        <v>621620</v>
      </c>
      <c r="M40" s="60">
        <f>SUM(M41:M63)</f>
        <v>485349</v>
      </c>
      <c r="N40" s="60">
        <f>SUM(N41:N63)</f>
        <v>16232</v>
      </c>
      <c r="O40" s="60">
        <f>SUM(O41:O63)</f>
        <v>1700000</v>
      </c>
      <c r="P40" s="60">
        <f>E40+J40</f>
        <v>15988233</v>
      </c>
    </row>
    <row r="41" spans="1:16" s="74" customFormat="1" ht="69" customHeight="1" hidden="1">
      <c r="A41" s="64" t="s">
        <v>141</v>
      </c>
      <c r="B41" s="64" t="s">
        <v>142</v>
      </c>
      <c r="C41" s="64" t="s">
        <v>143</v>
      </c>
      <c r="D41" s="65" t="s">
        <v>144</v>
      </c>
      <c r="E41" s="66">
        <f aca="true" t="shared" si="11" ref="E41:E63">F41</f>
        <v>0</v>
      </c>
      <c r="F41" s="66">
        <v>0</v>
      </c>
      <c r="G41" s="66"/>
      <c r="H41" s="66"/>
      <c r="I41" s="66"/>
      <c r="J41" s="66">
        <f t="shared" si="10"/>
        <v>0</v>
      </c>
      <c r="K41" s="66"/>
      <c r="L41" s="66"/>
      <c r="M41" s="66"/>
      <c r="N41" s="66"/>
      <c r="O41" s="66"/>
      <c r="P41" s="66">
        <f aca="true" t="shared" si="12" ref="P41:P63">J41+E41</f>
        <v>0</v>
      </c>
    </row>
    <row r="42" spans="1:16" s="74" customFormat="1" ht="70.5" customHeight="1" hidden="1">
      <c r="A42" s="64" t="s">
        <v>145</v>
      </c>
      <c r="B42" s="64" t="s">
        <v>146</v>
      </c>
      <c r="C42" s="64" t="s">
        <v>147</v>
      </c>
      <c r="D42" s="65" t="s">
        <v>148</v>
      </c>
      <c r="E42" s="66">
        <f t="shared" si="11"/>
        <v>0</v>
      </c>
      <c r="F42" s="66">
        <v>0</v>
      </c>
      <c r="G42" s="66"/>
      <c r="H42" s="66"/>
      <c r="I42" s="66"/>
      <c r="J42" s="66">
        <f t="shared" si="10"/>
        <v>0</v>
      </c>
      <c r="K42" s="66"/>
      <c r="L42" s="66"/>
      <c r="M42" s="66"/>
      <c r="N42" s="66"/>
      <c r="O42" s="66"/>
      <c r="P42" s="66">
        <f t="shared" si="12"/>
        <v>0</v>
      </c>
    </row>
    <row r="43" spans="1:16" s="55" customFormat="1" ht="96.75" customHeight="1" hidden="1">
      <c r="A43" s="58" t="s">
        <v>149</v>
      </c>
      <c r="B43" s="58" t="s">
        <v>150</v>
      </c>
      <c r="C43" s="58" t="s">
        <v>143</v>
      </c>
      <c r="D43" s="61" t="s">
        <v>151</v>
      </c>
      <c r="E43" s="62">
        <f t="shared" si="11"/>
        <v>0</v>
      </c>
      <c r="F43" s="62">
        <v>0</v>
      </c>
      <c r="G43" s="62"/>
      <c r="H43" s="62"/>
      <c r="I43" s="62"/>
      <c r="J43" s="62">
        <f t="shared" si="10"/>
        <v>0</v>
      </c>
      <c r="K43" s="62"/>
      <c r="L43" s="62"/>
      <c r="M43" s="62"/>
      <c r="N43" s="62"/>
      <c r="O43" s="62"/>
      <c r="P43" s="62">
        <f t="shared" si="12"/>
        <v>0</v>
      </c>
    </row>
    <row r="44" spans="1:16" s="74" customFormat="1" ht="67.5" customHeight="1" hidden="1">
      <c r="A44" s="64" t="s">
        <v>152</v>
      </c>
      <c r="B44" s="64" t="s">
        <v>153</v>
      </c>
      <c r="C44" s="64" t="s">
        <v>147</v>
      </c>
      <c r="D44" s="65" t="s">
        <v>154</v>
      </c>
      <c r="E44" s="66">
        <f t="shared" si="11"/>
        <v>0</v>
      </c>
      <c r="F44" s="66">
        <v>0</v>
      </c>
      <c r="G44" s="66"/>
      <c r="H44" s="66"/>
      <c r="I44" s="66"/>
      <c r="J44" s="66">
        <f t="shared" si="10"/>
        <v>0</v>
      </c>
      <c r="K44" s="66"/>
      <c r="L44" s="66"/>
      <c r="M44" s="66"/>
      <c r="N44" s="66"/>
      <c r="O44" s="66"/>
      <c r="P44" s="66">
        <f t="shared" si="12"/>
        <v>0</v>
      </c>
    </row>
    <row r="45" spans="1:16" s="55" customFormat="1" ht="54" customHeight="1" hidden="1">
      <c r="A45" s="76" t="s">
        <v>155</v>
      </c>
      <c r="B45" s="76" t="s">
        <v>156</v>
      </c>
      <c r="C45" s="76" t="s">
        <v>88</v>
      </c>
      <c r="D45" s="77" t="s">
        <v>157</v>
      </c>
      <c r="E45" s="62">
        <f t="shared" si="11"/>
        <v>0</v>
      </c>
      <c r="F45" s="66">
        <v>0</v>
      </c>
      <c r="G45" s="62"/>
      <c r="H45" s="62"/>
      <c r="I45" s="62"/>
      <c r="J45" s="62">
        <f t="shared" si="10"/>
        <v>0</v>
      </c>
      <c r="K45" s="62"/>
      <c r="L45" s="62"/>
      <c r="M45" s="62"/>
      <c r="N45" s="62"/>
      <c r="O45" s="62"/>
      <c r="P45" s="62">
        <f t="shared" si="12"/>
        <v>0</v>
      </c>
    </row>
    <row r="46" spans="1:16" s="55" customFormat="1" ht="54" customHeight="1" hidden="1">
      <c r="A46" s="76" t="s">
        <v>158</v>
      </c>
      <c r="B46" s="76" t="s">
        <v>159</v>
      </c>
      <c r="C46" s="76" t="s">
        <v>88</v>
      </c>
      <c r="D46" s="78" t="s">
        <v>160</v>
      </c>
      <c r="E46" s="62">
        <f t="shared" si="11"/>
        <v>0</v>
      </c>
      <c r="F46" s="66">
        <v>0</v>
      </c>
      <c r="G46" s="62"/>
      <c r="H46" s="62"/>
      <c r="I46" s="62"/>
      <c r="J46" s="62">
        <f t="shared" si="10"/>
        <v>0</v>
      </c>
      <c r="K46" s="62"/>
      <c r="L46" s="62"/>
      <c r="M46" s="62"/>
      <c r="N46" s="62"/>
      <c r="O46" s="62"/>
      <c r="P46" s="62">
        <f t="shared" si="12"/>
        <v>0</v>
      </c>
    </row>
    <row r="47" spans="1:16" s="55" customFormat="1" ht="55.5" customHeight="1" hidden="1">
      <c r="A47" s="76" t="s">
        <v>161</v>
      </c>
      <c r="B47" s="76" t="s">
        <v>162</v>
      </c>
      <c r="C47" s="76" t="s">
        <v>88</v>
      </c>
      <c r="D47" s="77" t="s">
        <v>163</v>
      </c>
      <c r="E47" s="62">
        <f t="shared" si="11"/>
        <v>0</v>
      </c>
      <c r="F47" s="66">
        <v>0</v>
      </c>
      <c r="G47" s="62"/>
      <c r="H47" s="62"/>
      <c r="I47" s="62"/>
      <c r="J47" s="62">
        <f t="shared" si="10"/>
        <v>0</v>
      </c>
      <c r="K47" s="62"/>
      <c r="L47" s="62"/>
      <c r="M47" s="62"/>
      <c r="N47" s="62"/>
      <c r="O47" s="62"/>
      <c r="P47" s="62">
        <f t="shared" si="12"/>
        <v>0</v>
      </c>
    </row>
    <row r="48" spans="1:16" s="55" customFormat="1" ht="52.5" customHeight="1" hidden="1">
      <c r="A48" s="76" t="s">
        <v>164</v>
      </c>
      <c r="B48" s="76" t="s">
        <v>165</v>
      </c>
      <c r="C48" s="76" t="s">
        <v>88</v>
      </c>
      <c r="D48" s="78" t="s">
        <v>166</v>
      </c>
      <c r="E48" s="62">
        <f t="shared" si="11"/>
        <v>0</v>
      </c>
      <c r="F48" s="66">
        <v>0</v>
      </c>
      <c r="G48" s="62"/>
      <c r="H48" s="79"/>
      <c r="I48" s="62"/>
      <c r="J48" s="62">
        <f t="shared" si="10"/>
        <v>0</v>
      </c>
      <c r="K48" s="62"/>
      <c r="L48" s="62"/>
      <c r="M48" s="62"/>
      <c r="N48" s="62"/>
      <c r="O48" s="62"/>
      <c r="P48" s="62">
        <f t="shared" si="12"/>
        <v>0</v>
      </c>
    </row>
    <row r="49" spans="1:16" s="55" customFormat="1" ht="52.5" customHeight="1" hidden="1">
      <c r="A49" s="76" t="s">
        <v>167</v>
      </c>
      <c r="B49" s="76" t="s">
        <v>168</v>
      </c>
      <c r="C49" s="76" t="s">
        <v>88</v>
      </c>
      <c r="D49" s="78" t="s">
        <v>169</v>
      </c>
      <c r="E49" s="62">
        <f t="shared" si="11"/>
        <v>0</v>
      </c>
      <c r="F49" s="66">
        <v>0</v>
      </c>
      <c r="G49" s="62"/>
      <c r="H49" s="62"/>
      <c r="I49" s="62"/>
      <c r="J49" s="62">
        <f t="shared" si="10"/>
        <v>0</v>
      </c>
      <c r="K49" s="62"/>
      <c r="L49" s="62"/>
      <c r="M49" s="62"/>
      <c r="N49" s="62"/>
      <c r="O49" s="62"/>
      <c r="P49" s="62">
        <f t="shared" si="12"/>
        <v>0</v>
      </c>
    </row>
    <row r="50" spans="1:16" s="55" customFormat="1" ht="52.5" customHeight="1" hidden="1">
      <c r="A50" s="76" t="s">
        <v>170</v>
      </c>
      <c r="B50" s="76" t="s">
        <v>171</v>
      </c>
      <c r="C50" s="76" t="s">
        <v>88</v>
      </c>
      <c r="D50" s="78" t="s">
        <v>172</v>
      </c>
      <c r="E50" s="62">
        <f t="shared" si="11"/>
        <v>0</v>
      </c>
      <c r="F50" s="66">
        <v>0</v>
      </c>
      <c r="G50" s="62"/>
      <c r="H50" s="62"/>
      <c r="I50" s="62"/>
      <c r="J50" s="62">
        <f t="shared" si="10"/>
        <v>0</v>
      </c>
      <c r="K50" s="62"/>
      <c r="L50" s="62"/>
      <c r="M50" s="62"/>
      <c r="N50" s="62"/>
      <c r="O50" s="62"/>
      <c r="P50" s="62">
        <f t="shared" si="12"/>
        <v>0</v>
      </c>
    </row>
    <row r="51" spans="1:16" s="55" customFormat="1" ht="54" customHeight="1" hidden="1">
      <c r="A51" s="76" t="s">
        <v>173</v>
      </c>
      <c r="B51" s="76" t="s">
        <v>174</v>
      </c>
      <c r="C51" s="76" t="s">
        <v>88</v>
      </c>
      <c r="D51" s="78" t="s">
        <v>175</v>
      </c>
      <c r="E51" s="62">
        <f t="shared" si="11"/>
        <v>0</v>
      </c>
      <c r="F51" s="66">
        <v>0</v>
      </c>
      <c r="G51" s="62"/>
      <c r="H51" s="62"/>
      <c r="I51" s="62"/>
      <c r="J51" s="62">
        <f t="shared" si="10"/>
        <v>0</v>
      </c>
      <c r="K51" s="62"/>
      <c r="L51" s="62"/>
      <c r="M51" s="62"/>
      <c r="N51" s="62"/>
      <c r="O51" s="62"/>
      <c r="P51" s="62">
        <f t="shared" si="12"/>
        <v>0</v>
      </c>
    </row>
    <row r="52" spans="1:16" s="55" customFormat="1" ht="59.25" customHeight="1" hidden="1">
      <c r="A52" s="76" t="s">
        <v>176</v>
      </c>
      <c r="B52" s="76" t="s">
        <v>177</v>
      </c>
      <c r="C52" s="76" t="s">
        <v>88</v>
      </c>
      <c r="D52" s="78" t="s">
        <v>178</v>
      </c>
      <c r="E52" s="62">
        <f t="shared" si="11"/>
        <v>0</v>
      </c>
      <c r="F52" s="66">
        <v>0</v>
      </c>
      <c r="G52" s="62"/>
      <c r="H52" s="62"/>
      <c r="I52" s="62"/>
      <c r="J52" s="62">
        <f t="shared" si="10"/>
        <v>0</v>
      </c>
      <c r="K52" s="62"/>
      <c r="L52" s="62"/>
      <c r="M52" s="62"/>
      <c r="N52" s="62"/>
      <c r="O52" s="62"/>
      <c r="P52" s="62">
        <f t="shared" si="12"/>
        <v>0</v>
      </c>
    </row>
    <row r="53" spans="1:16" s="63" customFormat="1" ht="69" customHeight="1" hidden="1">
      <c r="A53" s="76" t="s">
        <v>179</v>
      </c>
      <c r="B53" s="76" t="s">
        <v>180</v>
      </c>
      <c r="C53" s="76" t="s">
        <v>181</v>
      </c>
      <c r="D53" s="61" t="s">
        <v>182</v>
      </c>
      <c r="E53" s="62">
        <f t="shared" si="11"/>
        <v>0</v>
      </c>
      <c r="F53" s="66">
        <v>0</v>
      </c>
      <c r="G53" s="62"/>
      <c r="H53" s="62"/>
      <c r="I53" s="62"/>
      <c r="J53" s="62">
        <f t="shared" si="10"/>
        <v>0</v>
      </c>
      <c r="K53" s="62"/>
      <c r="L53" s="62"/>
      <c r="M53" s="62"/>
      <c r="N53" s="62"/>
      <c r="O53" s="62"/>
      <c r="P53" s="62">
        <f t="shared" si="12"/>
        <v>0</v>
      </c>
    </row>
    <row r="54" spans="1:16" s="63" customFormat="1" ht="99.75" customHeight="1" hidden="1">
      <c r="A54" s="76" t="s">
        <v>183</v>
      </c>
      <c r="B54" s="76" t="s">
        <v>184</v>
      </c>
      <c r="C54" s="76" t="s">
        <v>181</v>
      </c>
      <c r="D54" s="61" t="s">
        <v>185</v>
      </c>
      <c r="E54" s="62">
        <f t="shared" si="11"/>
        <v>0</v>
      </c>
      <c r="F54" s="66">
        <v>0</v>
      </c>
      <c r="G54" s="62"/>
      <c r="H54" s="62"/>
      <c r="I54" s="62"/>
      <c r="J54" s="62">
        <f t="shared" si="10"/>
        <v>0</v>
      </c>
      <c r="K54" s="62"/>
      <c r="L54" s="62"/>
      <c r="M54" s="62"/>
      <c r="N54" s="62"/>
      <c r="O54" s="62"/>
      <c r="P54" s="62">
        <f t="shared" si="12"/>
        <v>0</v>
      </c>
    </row>
    <row r="55" spans="1:16" s="63" customFormat="1" ht="73.5" customHeight="1" hidden="1">
      <c r="A55" s="76" t="s">
        <v>186</v>
      </c>
      <c r="B55" s="76" t="s">
        <v>187</v>
      </c>
      <c r="C55" s="76" t="s">
        <v>181</v>
      </c>
      <c r="D55" s="61" t="s">
        <v>188</v>
      </c>
      <c r="E55" s="62">
        <f t="shared" si="11"/>
        <v>0</v>
      </c>
      <c r="F55" s="66">
        <v>0</v>
      </c>
      <c r="G55" s="62"/>
      <c r="H55" s="62"/>
      <c r="I55" s="62"/>
      <c r="J55" s="62">
        <f t="shared" si="10"/>
        <v>0</v>
      </c>
      <c r="K55" s="62"/>
      <c r="L55" s="62"/>
      <c r="M55" s="62"/>
      <c r="N55" s="62"/>
      <c r="O55" s="62"/>
      <c r="P55" s="62">
        <f t="shared" si="12"/>
        <v>0</v>
      </c>
    </row>
    <row r="56" spans="1:16" s="81" customFormat="1" ht="96.75" customHeight="1" hidden="1">
      <c r="A56" s="80" t="s">
        <v>189</v>
      </c>
      <c r="B56" s="80" t="s">
        <v>190</v>
      </c>
      <c r="C56" s="80" t="s">
        <v>88</v>
      </c>
      <c r="D56" s="65" t="s">
        <v>191</v>
      </c>
      <c r="E56" s="66">
        <f t="shared" si="11"/>
        <v>0</v>
      </c>
      <c r="F56" s="66">
        <v>0</v>
      </c>
      <c r="G56" s="66"/>
      <c r="H56" s="66"/>
      <c r="I56" s="66"/>
      <c r="J56" s="66">
        <f t="shared" si="10"/>
        <v>0</v>
      </c>
      <c r="K56" s="66"/>
      <c r="L56" s="66"/>
      <c r="M56" s="66"/>
      <c r="N56" s="66"/>
      <c r="O56" s="66"/>
      <c r="P56" s="66">
        <f t="shared" si="12"/>
        <v>0</v>
      </c>
    </row>
    <row r="57" spans="1:16" s="63" customFormat="1" ht="101.25" customHeight="1" hidden="1">
      <c r="A57" s="76" t="s">
        <v>192</v>
      </c>
      <c r="B57" s="76" t="s">
        <v>193</v>
      </c>
      <c r="C57" s="76" t="s">
        <v>181</v>
      </c>
      <c r="D57" s="61" t="s">
        <v>194</v>
      </c>
      <c r="E57" s="62">
        <f t="shared" si="11"/>
        <v>0</v>
      </c>
      <c r="F57" s="66">
        <v>0</v>
      </c>
      <c r="G57" s="62"/>
      <c r="H57" s="62"/>
      <c r="I57" s="62"/>
      <c r="J57" s="62">
        <f t="shared" si="10"/>
        <v>0</v>
      </c>
      <c r="K57" s="62"/>
      <c r="L57" s="62"/>
      <c r="M57" s="62"/>
      <c r="N57" s="62"/>
      <c r="O57" s="62"/>
      <c r="P57" s="62">
        <f t="shared" si="12"/>
        <v>0</v>
      </c>
    </row>
    <row r="58" spans="1:16" s="63" customFormat="1" ht="233.25" customHeight="1" hidden="1">
      <c r="A58" s="76" t="s">
        <v>195</v>
      </c>
      <c r="B58" s="76" t="s">
        <v>196</v>
      </c>
      <c r="C58" s="76" t="s">
        <v>88</v>
      </c>
      <c r="D58" s="61" t="s">
        <v>197</v>
      </c>
      <c r="E58" s="62">
        <f t="shared" si="11"/>
        <v>0</v>
      </c>
      <c r="F58" s="66">
        <v>0</v>
      </c>
      <c r="G58" s="62"/>
      <c r="H58" s="62"/>
      <c r="I58" s="62"/>
      <c r="J58" s="62">
        <f t="shared" si="10"/>
        <v>0</v>
      </c>
      <c r="K58" s="62"/>
      <c r="L58" s="62"/>
      <c r="M58" s="62"/>
      <c r="N58" s="62"/>
      <c r="O58" s="62"/>
      <c r="P58" s="62">
        <f t="shared" si="12"/>
        <v>0</v>
      </c>
    </row>
    <row r="59" spans="1:16" s="63" customFormat="1" ht="62.25" customHeight="1" hidden="1">
      <c r="A59" s="76" t="s">
        <v>198</v>
      </c>
      <c r="B59" s="76" t="s">
        <v>199</v>
      </c>
      <c r="C59" s="76" t="s">
        <v>88</v>
      </c>
      <c r="D59" s="78" t="s">
        <v>200</v>
      </c>
      <c r="E59" s="62">
        <f t="shared" si="11"/>
        <v>0</v>
      </c>
      <c r="F59" s="66">
        <v>0</v>
      </c>
      <c r="G59" s="62"/>
      <c r="H59" s="62"/>
      <c r="I59" s="62"/>
      <c r="J59" s="62">
        <f t="shared" si="10"/>
        <v>0</v>
      </c>
      <c r="K59" s="62"/>
      <c r="L59" s="62"/>
      <c r="M59" s="62"/>
      <c r="N59" s="62"/>
      <c r="O59" s="62"/>
      <c r="P59" s="62">
        <f t="shared" si="12"/>
        <v>0</v>
      </c>
    </row>
    <row r="60" spans="1:16" s="67" customFormat="1" ht="99" customHeight="1">
      <c r="A60" s="80" t="s">
        <v>201</v>
      </c>
      <c r="B60" s="80" t="s">
        <v>202</v>
      </c>
      <c r="C60" s="80" t="s">
        <v>203</v>
      </c>
      <c r="D60" s="82" t="s">
        <v>204</v>
      </c>
      <c r="E60" s="66">
        <f t="shared" si="11"/>
        <v>12551955</v>
      </c>
      <c r="F60" s="66">
        <f>12574880-22925</f>
        <v>12551955</v>
      </c>
      <c r="G60" s="66">
        <v>9713169</v>
      </c>
      <c r="H60" s="66">
        <v>307889</v>
      </c>
      <c r="I60" s="66">
        <v>0</v>
      </c>
      <c r="J60" s="66">
        <f t="shared" si="10"/>
        <v>2321620</v>
      </c>
      <c r="K60" s="66">
        <f>O60</f>
        <v>1700000</v>
      </c>
      <c r="L60" s="66">
        <v>621620</v>
      </c>
      <c r="M60" s="66">
        <v>485349</v>
      </c>
      <c r="N60" s="66">
        <v>16232</v>
      </c>
      <c r="O60" s="66">
        <v>1700000</v>
      </c>
      <c r="P60" s="66">
        <f t="shared" si="12"/>
        <v>14873575</v>
      </c>
    </row>
    <row r="61" spans="1:16" s="55" customFormat="1" ht="123.75" customHeight="1">
      <c r="A61" s="76" t="s">
        <v>205</v>
      </c>
      <c r="B61" s="76" t="s">
        <v>206</v>
      </c>
      <c r="C61" s="76" t="s">
        <v>181</v>
      </c>
      <c r="D61" s="61" t="s">
        <v>207</v>
      </c>
      <c r="E61" s="62">
        <f t="shared" si="11"/>
        <v>714200</v>
      </c>
      <c r="F61" s="66">
        <v>714200</v>
      </c>
      <c r="G61" s="62"/>
      <c r="H61" s="62"/>
      <c r="I61" s="62"/>
      <c r="J61" s="62">
        <f t="shared" si="10"/>
        <v>0</v>
      </c>
      <c r="K61" s="62"/>
      <c r="L61" s="62"/>
      <c r="M61" s="62"/>
      <c r="N61" s="62"/>
      <c r="O61" s="62"/>
      <c r="P61" s="62">
        <f t="shared" si="12"/>
        <v>714200</v>
      </c>
    </row>
    <row r="62" spans="1:16" s="74" customFormat="1" ht="249" customHeight="1" hidden="1">
      <c r="A62" s="80" t="s">
        <v>208</v>
      </c>
      <c r="B62" s="80" t="s">
        <v>209</v>
      </c>
      <c r="C62" s="80" t="s">
        <v>88</v>
      </c>
      <c r="D62" s="65" t="s">
        <v>210</v>
      </c>
      <c r="E62" s="66">
        <f t="shared" si="11"/>
        <v>0</v>
      </c>
      <c r="F62" s="66">
        <v>0</v>
      </c>
      <c r="G62" s="66"/>
      <c r="H62" s="66"/>
      <c r="I62" s="66"/>
      <c r="J62" s="66">
        <f t="shared" si="10"/>
        <v>0</v>
      </c>
      <c r="K62" s="66"/>
      <c r="L62" s="66"/>
      <c r="M62" s="66"/>
      <c r="N62" s="66"/>
      <c r="O62" s="66"/>
      <c r="P62" s="66">
        <f t="shared" si="12"/>
        <v>0</v>
      </c>
    </row>
    <row r="63" spans="1:16" s="55" customFormat="1" ht="55.5" customHeight="1">
      <c r="A63" s="76" t="s">
        <v>211</v>
      </c>
      <c r="B63" s="76" t="s">
        <v>107</v>
      </c>
      <c r="C63" s="76" t="s">
        <v>108</v>
      </c>
      <c r="D63" s="65" t="s">
        <v>109</v>
      </c>
      <c r="E63" s="66">
        <f t="shared" si="11"/>
        <v>400458</v>
      </c>
      <c r="F63" s="66">
        <v>400458</v>
      </c>
      <c r="G63" s="62"/>
      <c r="H63" s="62"/>
      <c r="I63" s="62"/>
      <c r="J63" s="62">
        <f t="shared" si="10"/>
        <v>0</v>
      </c>
      <c r="K63" s="62"/>
      <c r="L63" s="62"/>
      <c r="M63" s="62"/>
      <c r="N63" s="62"/>
      <c r="O63" s="62"/>
      <c r="P63" s="62">
        <f t="shared" si="12"/>
        <v>400458</v>
      </c>
    </row>
    <row r="64" spans="1:16" s="55" customFormat="1" ht="55.5" customHeight="1" hidden="1">
      <c r="A64" s="76"/>
      <c r="B64" s="57" t="s">
        <v>122</v>
      </c>
      <c r="C64" s="57"/>
      <c r="D64" s="59" t="s">
        <v>123</v>
      </c>
      <c r="E64" s="73">
        <f aca="true" t="shared" si="13" ref="E64:P64">E65</f>
        <v>0</v>
      </c>
      <c r="F64" s="73">
        <f t="shared" si="13"/>
        <v>0</v>
      </c>
      <c r="G64" s="73">
        <f t="shared" si="13"/>
        <v>0</v>
      </c>
      <c r="H64" s="73">
        <f t="shared" si="13"/>
        <v>0</v>
      </c>
      <c r="I64" s="73">
        <f t="shared" si="13"/>
        <v>0</v>
      </c>
      <c r="J64" s="73">
        <f t="shared" si="13"/>
        <v>0</v>
      </c>
      <c r="K64" s="73">
        <f t="shared" si="13"/>
        <v>0</v>
      </c>
      <c r="L64" s="73">
        <f t="shared" si="13"/>
        <v>0</v>
      </c>
      <c r="M64" s="73">
        <f t="shared" si="13"/>
        <v>0</v>
      </c>
      <c r="N64" s="73">
        <f t="shared" si="13"/>
        <v>0</v>
      </c>
      <c r="O64" s="73">
        <f t="shared" si="13"/>
        <v>0</v>
      </c>
      <c r="P64" s="73">
        <f t="shared" si="13"/>
        <v>0</v>
      </c>
    </row>
    <row r="65" spans="1:16" s="67" customFormat="1" ht="141" customHeight="1" hidden="1">
      <c r="A65" s="80" t="s">
        <v>212</v>
      </c>
      <c r="B65" s="80" t="s">
        <v>213</v>
      </c>
      <c r="C65" s="80" t="s">
        <v>214</v>
      </c>
      <c r="D65" s="65" t="s">
        <v>215</v>
      </c>
      <c r="E65" s="66">
        <f>F65</f>
        <v>0</v>
      </c>
      <c r="F65" s="66">
        <v>0</v>
      </c>
      <c r="G65" s="66"/>
      <c r="H65" s="66">
        <v>0</v>
      </c>
      <c r="I65" s="66"/>
      <c r="J65" s="66">
        <f>L65+O65</f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f>J65+E65</f>
        <v>0</v>
      </c>
    </row>
    <row r="66" spans="1:16" s="55" customFormat="1" ht="65.25" customHeight="1">
      <c r="A66" s="83"/>
      <c r="B66" s="83" t="s">
        <v>132</v>
      </c>
      <c r="C66" s="83"/>
      <c r="D66" s="69" t="s">
        <v>133</v>
      </c>
      <c r="E66" s="73">
        <f aca="true" t="shared" si="14" ref="E66:P66">E67</f>
        <v>22925</v>
      </c>
      <c r="F66" s="73">
        <f t="shared" si="14"/>
        <v>22925</v>
      </c>
      <c r="G66" s="60">
        <f t="shared" si="14"/>
        <v>0</v>
      </c>
      <c r="H66" s="60">
        <f t="shared" si="14"/>
        <v>0</v>
      </c>
      <c r="I66" s="60">
        <f t="shared" si="14"/>
        <v>0</v>
      </c>
      <c r="J66" s="73">
        <f t="shared" si="14"/>
        <v>0</v>
      </c>
      <c r="K66" s="73">
        <f t="shared" si="14"/>
        <v>0</v>
      </c>
      <c r="L66" s="73">
        <f t="shared" si="14"/>
        <v>0</v>
      </c>
      <c r="M66" s="60">
        <f t="shared" si="14"/>
        <v>0</v>
      </c>
      <c r="N66" s="73">
        <f t="shared" si="14"/>
        <v>0</v>
      </c>
      <c r="O66" s="73">
        <f t="shared" si="14"/>
        <v>0</v>
      </c>
      <c r="P66" s="73">
        <f t="shared" si="14"/>
        <v>22925</v>
      </c>
    </row>
    <row r="67" spans="1:16" s="67" customFormat="1" ht="59.25" customHeight="1">
      <c r="A67" s="80" t="s">
        <v>216</v>
      </c>
      <c r="B67" s="80" t="s">
        <v>135</v>
      </c>
      <c r="C67" s="80" t="s">
        <v>136</v>
      </c>
      <c r="D67" s="75" t="s">
        <v>137</v>
      </c>
      <c r="E67" s="66">
        <f>F67</f>
        <v>22925</v>
      </c>
      <c r="F67" s="66">
        <v>22925</v>
      </c>
      <c r="G67" s="66"/>
      <c r="H67" s="66"/>
      <c r="I67" s="66"/>
      <c r="J67" s="66"/>
      <c r="K67" s="66"/>
      <c r="L67" s="66"/>
      <c r="M67" s="66"/>
      <c r="N67" s="66"/>
      <c r="O67" s="66"/>
      <c r="P67" s="66">
        <f>J67+E67</f>
        <v>22925</v>
      </c>
    </row>
    <row r="68" spans="1:16" s="55" customFormat="1" ht="80.25" customHeight="1">
      <c r="A68" s="84" t="s">
        <v>217</v>
      </c>
      <c r="B68" s="84"/>
      <c r="C68" s="84"/>
      <c r="D68" s="85" t="s">
        <v>218</v>
      </c>
      <c r="E68" s="73">
        <f aca="true" t="shared" si="15" ref="E68:P68">E69</f>
        <v>2997768</v>
      </c>
      <c r="F68" s="73">
        <f t="shared" si="15"/>
        <v>2997768</v>
      </c>
      <c r="G68" s="73">
        <f t="shared" si="15"/>
        <v>0</v>
      </c>
      <c r="H68" s="73">
        <f t="shared" si="15"/>
        <v>154788</v>
      </c>
      <c r="I68" s="73">
        <f t="shared" si="15"/>
        <v>0</v>
      </c>
      <c r="J68" s="73">
        <f t="shared" si="15"/>
        <v>200342</v>
      </c>
      <c r="K68" s="73">
        <f t="shared" si="15"/>
        <v>198000</v>
      </c>
      <c r="L68" s="73">
        <f t="shared" si="15"/>
        <v>2342</v>
      </c>
      <c r="M68" s="73">
        <f t="shared" si="15"/>
        <v>0</v>
      </c>
      <c r="N68" s="73">
        <f t="shared" si="15"/>
        <v>0</v>
      </c>
      <c r="O68" s="73">
        <f t="shared" si="15"/>
        <v>198000</v>
      </c>
      <c r="P68" s="73">
        <f t="shared" si="15"/>
        <v>3198110</v>
      </c>
    </row>
    <row r="69" spans="1:16" s="55" customFormat="1" ht="66.75" customHeight="1">
      <c r="A69" s="86" t="s">
        <v>219</v>
      </c>
      <c r="B69" s="84"/>
      <c r="C69" s="84"/>
      <c r="D69" s="31" t="s">
        <v>218</v>
      </c>
      <c r="E69" s="66">
        <f>E70+E72</f>
        <v>2997768</v>
      </c>
      <c r="F69" s="66">
        <f>F70+F72</f>
        <v>2997768</v>
      </c>
      <c r="G69" s="66">
        <f>G70</f>
        <v>0</v>
      </c>
      <c r="H69" s="66">
        <f>H70+H72</f>
        <v>154788</v>
      </c>
      <c r="I69" s="66">
        <f>I70</f>
        <v>0</v>
      </c>
      <c r="J69" s="66">
        <f aca="true" t="shared" si="16" ref="J69:P69">J70+J72</f>
        <v>200342</v>
      </c>
      <c r="K69" s="66">
        <f t="shared" si="16"/>
        <v>198000</v>
      </c>
      <c r="L69" s="66">
        <f t="shared" si="16"/>
        <v>2342</v>
      </c>
      <c r="M69" s="66">
        <f t="shared" si="16"/>
        <v>0</v>
      </c>
      <c r="N69" s="66">
        <f t="shared" si="16"/>
        <v>0</v>
      </c>
      <c r="O69" s="66">
        <f t="shared" si="16"/>
        <v>198000</v>
      </c>
      <c r="P69" s="66">
        <f t="shared" si="16"/>
        <v>3198110</v>
      </c>
    </row>
    <row r="70" spans="1:16" s="55" customFormat="1" ht="54" customHeight="1">
      <c r="A70" s="57"/>
      <c r="B70" s="57" t="s">
        <v>122</v>
      </c>
      <c r="C70" s="57"/>
      <c r="D70" s="59" t="s">
        <v>123</v>
      </c>
      <c r="E70" s="73">
        <f>E71</f>
        <v>2997768</v>
      </c>
      <c r="F70" s="73">
        <f>F71</f>
        <v>2997768</v>
      </c>
      <c r="G70" s="73">
        <f>G71</f>
        <v>0</v>
      </c>
      <c r="H70" s="73">
        <f>H71</f>
        <v>154788</v>
      </c>
      <c r="I70" s="73">
        <f>I71</f>
        <v>0</v>
      </c>
      <c r="J70" s="73">
        <f>J71</f>
        <v>200342</v>
      </c>
      <c r="K70" s="73">
        <f>K71</f>
        <v>198000</v>
      </c>
      <c r="L70" s="73">
        <f>L71+L72</f>
        <v>2342</v>
      </c>
      <c r="M70" s="73">
        <f>M71</f>
        <v>0</v>
      </c>
      <c r="N70" s="73">
        <f>N71</f>
        <v>0</v>
      </c>
      <c r="O70" s="73">
        <f>O71</f>
        <v>198000</v>
      </c>
      <c r="P70" s="73">
        <f>P71</f>
        <v>3198110</v>
      </c>
    </row>
    <row r="71" spans="1:16" s="74" customFormat="1" ht="54" customHeight="1">
      <c r="A71" s="64" t="s">
        <v>220</v>
      </c>
      <c r="B71" s="64" t="s">
        <v>125</v>
      </c>
      <c r="C71" s="64" t="s">
        <v>126</v>
      </c>
      <c r="D71" s="65" t="s">
        <v>127</v>
      </c>
      <c r="E71" s="66">
        <f>F71</f>
        <v>2997768</v>
      </c>
      <c r="F71" s="66">
        <v>2997768</v>
      </c>
      <c r="G71" s="66"/>
      <c r="H71" s="66">
        <v>154788</v>
      </c>
      <c r="I71" s="66"/>
      <c r="J71" s="66">
        <f>L71+O71</f>
        <v>200342</v>
      </c>
      <c r="K71" s="66">
        <f>O71</f>
        <v>198000</v>
      </c>
      <c r="L71" s="66">
        <v>2342</v>
      </c>
      <c r="M71" s="66">
        <v>0</v>
      </c>
      <c r="N71" s="66">
        <v>0</v>
      </c>
      <c r="O71" s="66">
        <v>198000</v>
      </c>
      <c r="P71" s="66">
        <f>J71+E71</f>
        <v>3198110</v>
      </c>
    </row>
    <row r="72" spans="1:16" s="55" customFormat="1" ht="54" customHeight="1" hidden="1">
      <c r="A72" s="58"/>
      <c r="B72" s="83" t="s">
        <v>132</v>
      </c>
      <c r="C72" s="83"/>
      <c r="D72" s="69" t="s">
        <v>133</v>
      </c>
      <c r="E72" s="73">
        <f aca="true" t="shared" si="17" ref="E72:P72">E73</f>
        <v>0</v>
      </c>
      <c r="F72" s="73">
        <f t="shared" si="17"/>
        <v>0</v>
      </c>
      <c r="G72" s="73">
        <f t="shared" si="17"/>
        <v>0</v>
      </c>
      <c r="H72" s="73">
        <f t="shared" si="17"/>
        <v>0</v>
      </c>
      <c r="I72" s="73">
        <f t="shared" si="17"/>
        <v>0</v>
      </c>
      <c r="J72" s="73">
        <f t="shared" si="17"/>
        <v>0</v>
      </c>
      <c r="K72" s="73">
        <f t="shared" si="17"/>
        <v>0</v>
      </c>
      <c r="L72" s="73">
        <f t="shared" si="17"/>
        <v>0</v>
      </c>
      <c r="M72" s="73">
        <f t="shared" si="17"/>
        <v>0</v>
      </c>
      <c r="N72" s="73">
        <f t="shared" si="17"/>
        <v>0</v>
      </c>
      <c r="O72" s="73">
        <f t="shared" si="17"/>
        <v>0</v>
      </c>
      <c r="P72" s="73">
        <f t="shared" si="17"/>
        <v>0</v>
      </c>
    </row>
    <row r="73" spans="1:16" s="55" customFormat="1" ht="63.75" customHeight="1" hidden="1">
      <c r="A73" s="58" t="s">
        <v>221</v>
      </c>
      <c r="B73" s="58" t="s">
        <v>222</v>
      </c>
      <c r="C73" s="87" t="s">
        <v>223</v>
      </c>
      <c r="D73" s="65" t="s">
        <v>224</v>
      </c>
      <c r="E73" s="66">
        <f>F73</f>
        <v>0</v>
      </c>
      <c r="F73" s="66">
        <v>0</v>
      </c>
      <c r="G73" s="62"/>
      <c r="H73" s="62">
        <v>0</v>
      </c>
      <c r="I73" s="62"/>
      <c r="J73" s="62">
        <f>L73+O73</f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f>J73+E73</f>
        <v>0</v>
      </c>
    </row>
    <row r="74" spans="1:16" s="74" customFormat="1" ht="58.5" customHeight="1">
      <c r="A74" s="88" t="s">
        <v>55</v>
      </c>
      <c r="B74" s="88" t="s">
        <v>55</v>
      </c>
      <c r="C74" s="88" t="s">
        <v>55</v>
      </c>
      <c r="D74" s="69" t="s">
        <v>225</v>
      </c>
      <c r="E74" s="73">
        <f>F74+I74</f>
        <v>57735308</v>
      </c>
      <c r="F74" s="73">
        <f>F16+F38+F68</f>
        <v>57735308</v>
      </c>
      <c r="G74" s="73">
        <f>G16+G38+G68</f>
        <v>37729301</v>
      </c>
      <c r="H74" s="73">
        <f>H16+H38+H68</f>
        <v>999405</v>
      </c>
      <c r="I74" s="73">
        <f>I16+I38+I68</f>
        <v>0</v>
      </c>
      <c r="J74" s="73">
        <f>L74+O74</f>
        <v>2924080</v>
      </c>
      <c r="K74" s="73">
        <f>K16+K38+K68</f>
        <v>2284041</v>
      </c>
      <c r="L74" s="73">
        <f>L16+L38+L68</f>
        <v>640039</v>
      </c>
      <c r="M74" s="73">
        <f>M16+M38+M68</f>
        <v>485349</v>
      </c>
      <c r="N74" s="73">
        <f>N16+N38+N68</f>
        <v>16232</v>
      </c>
      <c r="O74" s="73">
        <f>O16+O38+O68</f>
        <v>2284041</v>
      </c>
      <c r="P74" s="73">
        <f>E74+J74</f>
        <v>60659388</v>
      </c>
    </row>
    <row r="75" s="90" customFormat="1" ht="30.75">
      <c r="A75" s="89"/>
    </row>
    <row r="76" s="90" customFormat="1" ht="16.5">
      <c r="A76" s="91"/>
    </row>
    <row r="77" spans="1:11" s="92" customFormat="1" ht="57">
      <c r="A77" s="91"/>
      <c r="D77" s="105" t="s">
        <v>226</v>
      </c>
      <c r="E77" s="105"/>
      <c r="F77" s="97"/>
      <c r="G77" s="106" t="s">
        <v>227</v>
      </c>
      <c r="H77" s="106"/>
      <c r="I77" s="106"/>
      <c r="J77" s="106"/>
      <c r="K77" s="106"/>
    </row>
    <row r="78" spans="1:11" ht="49.5">
      <c r="A78" s="93"/>
      <c r="C78" s="39"/>
      <c r="D78" s="40"/>
      <c r="E78" s="41"/>
      <c r="F78" s="40"/>
      <c r="H78" s="40"/>
      <c r="J78" s="42"/>
      <c r="K78" s="42"/>
    </row>
    <row r="79" ht="15">
      <c r="A79" s="94"/>
    </row>
    <row r="80" ht="15">
      <c r="A80" s="94"/>
    </row>
    <row r="81" ht="15">
      <c r="A81" s="94"/>
    </row>
    <row r="93" ht="57.75">
      <c r="D93" s="96"/>
    </row>
  </sheetData>
  <sheetProtection selectLockedCells="1" selectUnlockedCells="1"/>
  <mergeCells count="23">
    <mergeCell ref="P11:P14"/>
    <mergeCell ref="E12:E14"/>
    <mergeCell ref="F12:F14"/>
    <mergeCell ref="K12:K14"/>
    <mergeCell ref="L12:L14"/>
    <mergeCell ref="M12:N12"/>
    <mergeCell ref="B7:P7"/>
    <mergeCell ref="A11:A14"/>
    <mergeCell ref="B11:B14"/>
    <mergeCell ref="C11:C14"/>
    <mergeCell ref="D11:D14"/>
    <mergeCell ref="E11:I11"/>
    <mergeCell ref="J11:O11"/>
    <mergeCell ref="O12:O14"/>
    <mergeCell ref="G13:G14"/>
    <mergeCell ref="H13:H14"/>
    <mergeCell ref="M13:M14"/>
    <mergeCell ref="N13:N14"/>
    <mergeCell ref="D77:E77"/>
    <mergeCell ref="G77:K77"/>
    <mergeCell ref="G12:H12"/>
    <mergeCell ref="I12:I14"/>
    <mergeCell ref="J12:J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cp:lastPrinted>2019-12-23T12:04:01Z</cp:lastPrinted>
  <dcterms:modified xsi:type="dcterms:W3CDTF">2019-12-28T08:22:00Z</dcterms:modified>
  <cp:category/>
  <cp:version/>
  <cp:contentType/>
  <cp:contentStatus/>
</cp:coreProperties>
</file>